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120" windowHeight="8835" activeTab="0"/>
  </bookViews>
  <sheets>
    <sheet name="за 2014 год)" sheetId="1" r:id="rId1"/>
  </sheets>
  <definedNames/>
  <calcPr fullCalcOnLoad="1"/>
</workbook>
</file>

<file path=xl/sharedStrings.xml><?xml version="1.0" encoding="utf-8"?>
<sst xmlns="http://schemas.openxmlformats.org/spreadsheetml/2006/main" count="100" uniqueCount="93">
  <si>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</si>
  <si>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</si>
  <si>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</si>
  <si>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</si>
  <si>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</si>
  <si>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</si>
  <si>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</si>
  <si>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</si>
  <si>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</si>
  <si>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</si>
  <si>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</si>
  <si>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</si>
  <si>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</si>
  <si>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</si>
  <si>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</si>
  <si>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</si>
  <si>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</si>
  <si>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0405</t>
  </si>
  <si>
    <t>0406</t>
  </si>
  <si>
    <t>Транспорт</t>
  </si>
  <si>
    <t>0408</t>
  </si>
  <si>
    <t>Связь и информатика</t>
  </si>
  <si>
    <t>0409</t>
  </si>
  <si>
    <t>Другие вопросы в области национальной экономики</t>
  </si>
  <si>
    <t>0411</t>
  </si>
  <si>
    <t>Жилищно-коммунальное хозяйство</t>
  </si>
  <si>
    <t>0500</t>
  </si>
  <si>
    <t>0501</t>
  </si>
  <si>
    <t>Другие вопросы в области жилищно-коммунального хозяйства</t>
  </si>
  <si>
    <t>Культура, кинематография, средства массовой информации</t>
  </si>
  <si>
    <t>0800</t>
  </si>
  <si>
    <t>Культура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</si>
  <si>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</si>
  <si>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</si>
  <si>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</si>
  <si>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</si>
  <si>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</si>
  <si>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</si>
  <si>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</si>
  <si>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Здравоохранение и спорт</t>
  </si>
  <si>
    <t>Спорт и физическая культура</t>
  </si>
  <si>
    <t>ВСЕГО РАСХОДОВ</t>
  </si>
  <si>
    <t>Приложение № 3</t>
  </si>
  <si>
    <t xml:space="preserve">         Национальная оборона</t>
  </si>
  <si>
    <t>Мобилизационная и вневойсковая подготовка</t>
  </si>
  <si>
    <t>Рождественского сельского поселения</t>
  </si>
  <si>
    <t>к решению Совета депутатов</t>
  </si>
  <si>
    <t>Функционирование занодательных органов государственной власти и местного самоуправления</t>
  </si>
  <si>
    <t>0103</t>
  </si>
  <si>
    <t>0700</t>
  </si>
  <si>
    <t>0707</t>
  </si>
  <si>
    <t>0203</t>
  </si>
  <si>
    <t>Жилищное  хозяйство(за счет найма)</t>
  </si>
  <si>
    <t>0505</t>
  </si>
  <si>
    <t>0503</t>
  </si>
  <si>
    <t xml:space="preserve">                    Образование</t>
  </si>
  <si>
    <t xml:space="preserve">Молодежная политика иоздоровление детей </t>
  </si>
  <si>
    <t>0200</t>
  </si>
  <si>
    <t xml:space="preserve">Благоустройство </t>
  </si>
  <si>
    <t xml:space="preserve">                                            Исполнение расходов бюджетных ассигнований  </t>
  </si>
  <si>
    <t xml:space="preserve">             по разделам и подразделам   бюджета Рождественского сельского поселения  </t>
  </si>
  <si>
    <t xml:space="preserve">Другие мероприятия в области жилищного хозяйства </t>
  </si>
  <si>
    <t>0401</t>
  </si>
  <si>
    <t>0111</t>
  </si>
  <si>
    <t>0113</t>
  </si>
  <si>
    <t>Пенсионное  обеспечение</t>
  </si>
  <si>
    <t>Доплаты к  пенсиям гос служащихсубъектов РФ и муниципальных служащих</t>
  </si>
  <si>
    <t>1001</t>
  </si>
  <si>
    <t>1102</t>
  </si>
  <si>
    <t>в тч  уличное освещение</t>
  </si>
  <si>
    <t xml:space="preserve">         содержание  мест захоронений</t>
  </si>
  <si>
    <t xml:space="preserve">         прочие расходы</t>
  </si>
  <si>
    <t xml:space="preserve">                   платные услуги</t>
  </si>
  <si>
    <t xml:space="preserve">         в тч  дома культуры</t>
  </si>
  <si>
    <t xml:space="preserve">                  библиотеки</t>
  </si>
  <si>
    <t>План 9 мес .2011г в тыс руб</t>
  </si>
  <si>
    <t>% выполнения за 2011г</t>
  </si>
  <si>
    <t>ДЦП Содествие создания условий для развития с/х производства, сырья и продов</t>
  </si>
  <si>
    <t>Реализация дополнительных меропиятий , направленных на снижение напряжености на рынке труда субъектов РФ</t>
  </si>
  <si>
    <t>Сельское хозяйство( ДЦП Содействие  созданию  условий для развития с/х производства, сырья и продовольствия)</t>
  </si>
  <si>
    <t>Другие мероприятия в области экономики (ДЦП Поддержка и развитие предпринимательства)</t>
  </si>
  <si>
    <t>ДЦП "Энергосбережения и энергетической эффективности на территории поселения"</t>
  </si>
  <si>
    <t>ДЦП Содержание и ремонт  дорог поселения  а 2013-2014 гг</t>
  </si>
  <si>
    <t>Дорожное хозяйство(Дорожные фонды)</t>
  </si>
  <si>
    <t xml:space="preserve"> Бюджет на 2014г</t>
  </si>
  <si>
    <t>0107</t>
  </si>
  <si>
    <t>Обеспечение проведения выборов и рефендума</t>
  </si>
  <si>
    <t>ВЦП"Развитие муниципальной службы в Рождественском СП  на 2014-2016 гг"</t>
  </si>
  <si>
    <t xml:space="preserve">    План             на 9 месяцев  2014г</t>
  </si>
  <si>
    <r>
      <t xml:space="preserve">                                                           </t>
    </r>
    <r>
      <rPr>
        <b/>
        <sz val="14"/>
        <rFont val="Times New Roman"/>
        <family val="1"/>
      </rPr>
      <t>за    2014 года</t>
    </r>
  </si>
  <si>
    <t>Исполнено за 2014  г                тыс руб</t>
  </si>
  <si>
    <t xml:space="preserve">Исполнено%  года2014 </t>
  </si>
  <si>
    <t>№ 15  от "18 "  июня     2015 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</si>
</sst>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  <numFmt numFmtId="172" formatCode="0.0%"/>
  </numFmts>
  <fonts count="5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  <font>
      <b/>
      <sz val="8"/>
      <name val="Times New Roman"/>
      <family val="1"/>
    </font>
    <font>
      <b/>
      <sz val="8"/>
      <name val="Arial Cyr"/>
      <family val="2"/>
    </font>
    <font>
      <sz val="10"/>
      <color indexed="43"/>
      <name val="Arial Cyr"/>
      <family val="0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color indexed="16"/>
      <name val="Times New Roman"/>
      <family val="1"/>
    </font>
    <font>
      <b/>
      <sz val="10"/>
      <color indexed="16"/>
      <name val="Times New Roman"/>
      <family val="1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center" wrapText="1"/>
    </xf>
    <xf numFmtId="171" fontId="4" fillId="33" borderId="10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49" fontId="4" fillId="34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34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justify" wrapText="1"/>
    </xf>
    <xf numFmtId="49" fontId="11" fillId="0" borderId="10" xfId="0" applyNumberFormat="1" applyFont="1" applyBorder="1" applyAlignment="1">
      <alignment horizontal="center" wrapText="1"/>
    </xf>
    <xf numFmtId="171" fontId="14" fillId="33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5" fillId="0" borderId="0" xfId="0" applyFont="1" applyAlignment="1">
      <alignment/>
    </xf>
    <xf numFmtId="0" fontId="16" fillId="0" borderId="10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9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8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2.375" style="1" customWidth="1"/>
    <col min="2" max="2" width="7.125" style="1" customWidth="1"/>
    <col min="3" max="3" width="7.375" style="2" customWidth="1"/>
    <col min="4" max="4" width="14.75390625" style="1" customWidth="1"/>
    <col min="5" max="5" width="8.75390625" style="1" hidden="1" customWidth="1"/>
    <col min="6" max="6" width="8.875" style="1" hidden="1" customWidth="1"/>
    <col min="7" max="7" width="0.37109375" style="1" hidden="1" customWidth="1"/>
    <col min="8" max="8" width="14.25390625" style="1" customWidth="1"/>
    <col min="9" max="9" width="9.00390625" style="1" hidden="1" customWidth="1"/>
    <col min="10" max="10" width="12.625" style="1" customWidth="1"/>
    <col min="11" max="16384" width="9.125" style="1" customWidth="1"/>
  </cols>
  <sheetData>
    <row r="1" spans="3:8" ht="12.75">
      <c r="C1" s="45" t="s">
        <v>42</v>
      </c>
      <c r="D1" s="45"/>
      <c r="E1" s="16"/>
      <c r="F1" s="16"/>
      <c r="G1" s="16"/>
      <c r="H1" s="16"/>
    </row>
    <row r="2" spans="2:8" ht="12.75">
      <c r="B2" s="18" t="s">
        <v>46</v>
      </c>
      <c r="C2" s="3"/>
      <c r="D2" s="3"/>
      <c r="E2" s="3"/>
      <c r="F2" s="3"/>
      <c r="G2" s="3"/>
      <c r="H2" s="3"/>
    </row>
    <row r="3" spans="1:8" ht="12.75" customHeight="1">
      <c r="A3" s="33"/>
      <c r="B3" s="3" t="s">
        <v>45</v>
      </c>
      <c r="C3" s="3"/>
      <c r="D3" s="3"/>
      <c r="E3" s="3"/>
      <c r="F3" s="16"/>
      <c r="G3" s="16"/>
      <c r="H3" s="16"/>
    </row>
    <row r="4" spans="1:8" ht="12.75" customHeight="1">
      <c r="A4" s="3"/>
      <c r="B4" s="42" t="s">
        <v>92</v>
      </c>
      <c r="C4" s="38"/>
      <c r="D4" s="3"/>
      <c r="E4" s="3"/>
      <c r="F4" s="3"/>
      <c r="G4" s="17"/>
      <c r="H4" s="17"/>
    </row>
    <row r="5" spans="1:8" ht="18" customHeight="1">
      <c r="A5" s="4" t="s">
        <v>59</v>
      </c>
      <c r="B5" s="4"/>
      <c r="C5" s="4"/>
      <c r="D5" s="4"/>
      <c r="E5" s="4"/>
      <c r="F5" s="14"/>
      <c r="G5" s="14"/>
      <c r="H5" s="14"/>
    </row>
    <row r="6" spans="1:8" ht="15" customHeight="1">
      <c r="A6" s="19" t="s">
        <v>60</v>
      </c>
      <c r="B6" s="19"/>
      <c r="C6" s="19"/>
      <c r="D6" s="19"/>
      <c r="E6" s="19"/>
      <c r="F6" s="15"/>
      <c r="G6" s="15"/>
      <c r="H6" s="15"/>
    </row>
    <row r="7" spans="1:8" ht="15.75" customHeight="1">
      <c r="A7" s="4" t="s">
        <v>89</v>
      </c>
      <c r="B7" s="19"/>
      <c r="C7" s="19"/>
      <c r="D7" s="19"/>
      <c r="E7" s="19"/>
      <c r="F7" s="15"/>
      <c r="G7" s="15"/>
      <c r="H7" s="15"/>
    </row>
    <row r="8" spans="1:10" ht="38.25" customHeight="1">
      <c r="A8" s="44" t="s">
        <v>0</v>
      </c>
      <c r="B8" s="44" t="s">
        <v>1</v>
      </c>
      <c r="C8" s="44" t="s">
        <v>2</v>
      </c>
      <c r="D8" s="35" t="s">
        <v>84</v>
      </c>
      <c r="E8" s="35"/>
      <c r="F8" s="35" t="s">
        <v>75</v>
      </c>
      <c r="G8" s="35" t="s">
        <v>88</v>
      </c>
      <c r="H8" s="35" t="s">
        <v>90</v>
      </c>
      <c r="I8" s="43" t="s">
        <v>76</v>
      </c>
      <c r="J8" s="46" t="s">
        <v>91</v>
      </c>
    </row>
    <row r="9" spans="1:10" s="7" customFormat="1" ht="14.25" customHeight="1">
      <c r="A9" s="20" t="s">
        <v>3</v>
      </c>
      <c r="B9" s="21" t="s">
        <v>4</v>
      </c>
      <c r="C9" s="21"/>
      <c r="D9" s="39">
        <f>D10+D11+D12+D13+D15+D14</f>
        <v>9762.5</v>
      </c>
      <c r="E9" s="39"/>
      <c r="F9" s="39" t="e">
        <f>F10+F11+#REF!+F13+F15</f>
        <v>#REF!</v>
      </c>
      <c r="G9" s="39">
        <f>G10+G11+G12+G14+G15</f>
        <v>7478.1</v>
      </c>
      <c r="H9" s="39">
        <f>H10+H11+H12+H13+H14+H15</f>
        <v>9637.9</v>
      </c>
      <c r="I9" s="24">
        <f>H9/G9*100</f>
        <v>128.88166780331903</v>
      </c>
      <c r="J9" s="24">
        <f>H9/D9*100</f>
        <v>98.72368758002561</v>
      </c>
    </row>
    <row r="10" spans="1:10" s="7" customFormat="1" ht="40.5" customHeight="1">
      <c r="A10" s="29" t="s">
        <v>47</v>
      </c>
      <c r="B10" s="6"/>
      <c r="C10" s="9" t="s">
        <v>48</v>
      </c>
      <c r="D10" s="32">
        <v>240</v>
      </c>
      <c r="E10" s="32"/>
      <c r="F10" s="32">
        <v>150</v>
      </c>
      <c r="G10" s="32">
        <v>180</v>
      </c>
      <c r="H10" s="32">
        <v>240</v>
      </c>
      <c r="I10" s="24">
        <f>H10/G10*100</f>
        <v>133.33333333333331</v>
      </c>
      <c r="J10" s="24">
        <f aca="true" t="shared" si="0" ref="J10:J60">H10/D10*100</f>
        <v>100</v>
      </c>
    </row>
    <row r="11" spans="1:10" ht="15.75" customHeight="1">
      <c r="A11" s="8" t="s">
        <v>5</v>
      </c>
      <c r="B11" s="8"/>
      <c r="C11" s="9" t="s">
        <v>6</v>
      </c>
      <c r="D11" s="32">
        <v>8626.9</v>
      </c>
      <c r="E11" s="32"/>
      <c r="F11" s="32">
        <v>5197.7</v>
      </c>
      <c r="G11" s="32">
        <v>6468.1</v>
      </c>
      <c r="H11" s="32">
        <v>8626.9</v>
      </c>
      <c r="I11" s="24">
        <f>H11/G11*100</f>
        <v>133.3761073576475</v>
      </c>
      <c r="J11" s="24">
        <f t="shared" si="0"/>
        <v>100</v>
      </c>
    </row>
    <row r="12" spans="1:10" ht="18" customHeight="1">
      <c r="A12" s="12" t="s">
        <v>86</v>
      </c>
      <c r="B12" s="12"/>
      <c r="C12" s="13" t="s">
        <v>85</v>
      </c>
      <c r="D12" s="40">
        <v>285.6</v>
      </c>
      <c r="E12" s="40"/>
      <c r="F12" s="32"/>
      <c r="G12" s="32">
        <v>360</v>
      </c>
      <c r="H12" s="32">
        <v>285.6</v>
      </c>
      <c r="I12" s="24">
        <f>H12/G12*100</f>
        <v>79.33333333333334</v>
      </c>
      <c r="J12" s="24">
        <f t="shared" si="0"/>
        <v>100</v>
      </c>
    </row>
    <row r="13" spans="1:10" ht="18" customHeight="1">
      <c r="A13" s="12" t="s">
        <v>7</v>
      </c>
      <c r="B13" s="12"/>
      <c r="C13" s="13" t="s">
        <v>63</v>
      </c>
      <c r="D13" s="40">
        <v>120.3</v>
      </c>
      <c r="E13" s="40"/>
      <c r="F13" s="32">
        <v>30</v>
      </c>
      <c r="G13" s="32">
        <v>50</v>
      </c>
      <c r="H13" s="32">
        <v>0</v>
      </c>
      <c r="I13" s="24"/>
      <c r="J13" s="24">
        <f t="shared" si="0"/>
        <v>0</v>
      </c>
    </row>
    <row r="14" spans="1:10" ht="26.25" customHeight="1">
      <c r="A14" s="12" t="s">
        <v>87</v>
      </c>
      <c r="B14" s="12"/>
      <c r="C14" s="13" t="s">
        <v>64</v>
      </c>
      <c r="D14" s="40">
        <v>60</v>
      </c>
      <c r="E14" s="40"/>
      <c r="F14" s="32"/>
      <c r="G14" s="32">
        <v>50</v>
      </c>
      <c r="H14" s="32">
        <v>59.6</v>
      </c>
      <c r="I14" s="24"/>
      <c r="J14" s="24">
        <f t="shared" si="0"/>
        <v>99.33333333333334</v>
      </c>
    </row>
    <row r="15" spans="1:10" ht="13.5" customHeight="1">
      <c r="A15" s="8" t="s">
        <v>8</v>
      </c>
      <c r="B15" s="8"/>
      <c r="C15" s="9" t="s">
        <v>64</v>
      </c>
      <c r="D15" s="32">
        <v>429.7</v>
      </c>
      <c r="E15" s="32"/>
      <c r="F15" s="32">
        <v>140</v>
      </c>
      <c r="G15" s="32">
        <v>420</v>
      </c>
      <c r="H15" s="32">
        <v>425.8</v>
      </c>
      <c r="I15" s="24">
        <f aca="true" t="shared" si="1" ref="I15:I27">H15/G15*100</f>
        <v>101.3809523809524</v>
      </c>
      <c r="J15" s="24">
        <f t="shared" si="0"/>
        <v>99.09239003956249</v>
      </c>
    </row>
    <row r="16" spans="1:10" ht="18" customHeight="1">
      <c r="A16" s="22" t="s">
        <v>43</v>
      </c>
      <c r="B16" s="21" t="s">
        <v>57</v>
      </c>
      <c r="C16" s="23"/>
      <c r="D16" s="39">
        <v>298.6</v>
      </c>
      <c r="E16" s="39"/>
      <c r="F16" s="39">
        <f>F17</f>
        <v>123.1</v>
      </c>
      <c r="G16" s="39">
        <f>G17</f>
        <v>224.6</v>
      </c>
      <c r="H16" s="39">
        <f>H17</f>
        <v>298.6</v>
      </c>
      <c r="I16" s="24">
        <f t="shared" si="1"/>
        <v>132.94746215494214</v>
      </c>
      <c r="J16" s="24">
        <f t="shared" si="0"/>
        <v>100</v>
      </c>
    </row>
    <row r="17" spans="1:10" ht="13.5" customHeight="1">
      <c r="A17" s="8" t="s">
        <v>44</v>
      </c>
      <c r="B17" s="8"/>
      <c r="C17" s="9" t="s">
        <v>51</v>
      </c>
      <c r="D17" s="36">
        <v>298.6</v>
      </c>
      <c r="E17" s="32"/>
      <c r="F17" s="32">
        <v>123.1</v>
      </c>
      <c r="G17" s="32">
        <v>224.6</v>
      </c>
      <c r="H17" s="32">
        <v>298.6</v>
      </c>
      <c r="I17" s="24">
        <f t="shared" si="1"/>
        <v>132.94746215494214</v>
      </c>
      <c r="J17" s="24">
        <f t="shared" si="0"/>
        <v>100</v>
      </c>
    </row>
    <row r="18" spans="1:10" s="7" customFormat="1" ht="24.75" customHeight="1">
      <c r="A18" s="20" t="s">
        <v>9</v>
      </c>
      <c r="B18" s="21" t="s">
        <v>10</v>
      </c>
      <c r="C18" s="21"/>
      <c r="D18" s="39">
        <f>D19+D20</f>
        <v>300</v>
      </c>
      <c r="E18" s="39"/>
      <c r="F18" s="39">
        <f>F19+F20</f>
        <v>86.7</v>
      </c>
      <c r="G18" s="39">
        <f>G19+G20</f>
        <v>550</v>
      </c>
      <c r="H18" s="39">
        <f>H19+H20</f>
        <v>299.4</v>
      </c>
      <c r="I18" s="24">
        <f t="shared" si="1"/>
        <v>54.43636363636363</v>
      </c>
      <c r="J18" s="24">
        <f t="shared" si="0"/>
        <v>99.79999999999998</v>
      </c>
    </row>
    <row r="19" spans="1:10" ht="35.25" customHeight="1">
      <c r="A19" s="8" t="s">
        <v>11</v>
      </c>
      <c r="B19" s="8"/>
      <c r="C19" s="9" t="s">
        <v>12</v>
      </c>
      <c r="D19" s="32">
        <v>100</v>
      </c>
      <c r="E19" s="32"/>
      <c r="F19" s="32">
        <v>50</v>
      </c>
      <c r="G19" s="32">
        <v>150</v>
      </c>
      <c r="H19" s="32">
        <v>99.4</v>
      </c>
      <c r="I19" s="24">
        <f t="shared" si="1"/>
        <v>66.26666666666668</v>
      </c>
      <c r="J19" s="24">
        <f t="shared" si="0"/>
        <v>99.4</v>
      </c>
    </row>
    <row r="20" spans="1:10" ht="15.75" customHeight="1">
      <c r="A20" s="8" t="s">
        <v>13</v>
      </c>
      <c r="B20" s="8"/>
      <c r="C20" s="9" t="s">
        <v>14</v>
      </c>
      <c r="D20" s="32">
        <v>200</v>
      </c>
      <c r="E20" s="32"/>
      <c r="F20" s="32">
        <v>36.7</v>
      </c>
      <c r="G20" s="32">
        <v>400</v>
      </c>
      <c r="H20" s="32">
        <v>200</v>
      </c>
      <c r="I20" s="24">
        <f t="shared" si="1"/>
        <v>50</v>
      </c>
      <c r="J20" s="24">
        <f t="shared" si="0"/>
        <v>100</v>
      </c>
    </row>
    <row r="21" spans="1:10" s="7" customFormat="1" ht="15.75" customHeight="1">
      <c r="A21" s="20" t="s">
        <v>15</v>
      </c>
      <c r="B21" s="21" t="s">
        <v>16</v>
      </c>
      <c r="C21" s="21"/>
      <c r="D21" s="39">
        <f>D22+D28+D29+D30</f>
        <v>9809.3</v>
      </c>
      <c r="E21" s="39">
        <f>E22+E28+E29+E30</f>
        <v>0</v>
      </c>
      <c r="F21" s="39">
        <f>F22+F28+F29+F30</f>
        <v>100.1</v>
      </c>
      <c r="G21" s="39">
        <f>G22+G28+G29+G30</f>
        <v>2505.1</v>
      </c>
      <c r="H21" s="39">
        <f>H22+H28+H29+H30</f>
        <v>5975.1</v>
      </c>
      <c r="I21" s="24">
        <f t="shared" si="1"/>
        <v>238.51742445411364</v>
      </c>
      <c r="J21" s="24">
        <f t="shared" si="0"/>
        <v>60.91260334580449</v>
      </c>
    </row>
    <row r="22" spans="1:10" ht="1.5" customHeight="1" hidden="1">
      <c r="A22" s="8" t="s">
        <v>78</v>
      </c>
      <c r="B22" s="8"/>
      <c r="C22" s="9" t="s">
        <v>62</v>
      </c>
      <c r="D22" s="36"/>
      <c r="E22" s="32"/>
      <c r="F22" s="32">
        <v>87.6</v>
      </c>
      <c r="G22" s="32">
        <v>67.6</v>
      </c>
      <c r="H22" s="32">
        <v>0</v>
      </c>
      <c r="I22" s="24">
        <f t="shared" si="1"/>
        <v>0</v>
      </c>
      <c r="J22" s="24" t="e">
        <f t="shared" si="0"/>
        <v>#DIV/0!</v>
      </c>
    </row>
    <row r="23" spans="1:10" ht="12.75" customHeight="1" hidden="1">
      <c r="A23" s="8" t="s">
        <v>79</v>
      </c>
      <c r="B23" s="8"/>
      <c r="C23" s="9" t="s">
        <v>17</v>
      </c>
      <c r="D23" s="32"/>
      <c r="E23" s="32"/>
      <c r="F23" s="32"/>
      <c r="G23" s="32"/>
      <c r="H23" s="32"/>
      <c r="I23" s="24" t="e">
        <f t="shared" si="1"/>
        <v>#DIV/0!</v>
      </c>
      <c r="J23" s="24" t="e">
        <f t="shared" si="0"/>
        <v>#DIV/0!</v>
      </c>
    </row>
    <row r="24" spans="1:10" ht="12.75" customHeight="1" hidden="1">
      <c r="A24" s="8" t="s">
        <v>80</v>
      </c>
      <c r="B24" s="8"/>
      <c r="C24" s="9" t="s">
        <v>18</v>
      </c>
      <c r="D24" s="32"/>
      <c r="E24" s="32"/>
      <c r="F24" s="32"/>
      <c r="G24" s="32"/>
      <c r="H24" s="32"/>
      <c r="I24" s="24" t="e">
        <f t="shared" si="1"/>
        <v>#DIV/0!</v>
      </c>
      <c r="J24" s="24" t="e">
        <f t="shared" si="0"/>
        <v>#DIV/0!</v>
      </c>
    </row>
    <row r="25" spans="1:10" ht="12.75" customHeight="1" hidden="1">
      <c r="A25" s="8" t="s">
        <v>19</v>
      </c>
      <c r="B25" s="8"/>
      <c r="C25" s="9" t="s">
        <v>20</v>
      </c>
      <c r="D25" s="32"/>
      <c r="E25" s="32"/>
      <c r="F25" s="32"/>
      <c r="G25" s="32"/>
      <c r="H25" s="32"/>
      <c r="I25" s="24" t="e">
        <f t="shared" si="1"/>
        <v>#DIV/0!</v>
      </c>
      <c r="J25" s="24" t="e">
        <f t="shared" si="0"/>
        <v>#DIV/0!</v>
      </c>
    </row>
    <row r="26" spans="1:10" ht="12.75" customHeight="1" hidden="1">
      <c r="A26" s="8" t="s">
        <v>21</v>
      </c>
      <c r="B26" s="8"/>
      <c r="C26" s="9" t="s">
        <v>22</v>
      </c>
      <c r="D26" s="32"/>
      <c r="E26" s="32"/>
      <c r="F26" s="32"/>
      <c r="G26" s="32"/>
      <c r="H26" s="32"/>
      <c r="I26" s="24" t="e">
        <f t="shared" si="1"/>
        <v>#DIV/0!</v>
      </c>
      <c r="J26" s="24" t="e">
        <f t="shared" si="0"/>
        <v>#DIV/0!</v>
      </c>
    </row>
    <row r="27" spans="1:10" ht="15" customHeight="1" hidden="1">
      <c r="A27" s="8" t="s">
        <v>23</v>
      </c>
      <c r="B27" s="8"/>
      <c r="C27" s="9" t="s">
        <v>24</v>
      </c>
      <c r="D27" s="32"/>
      <c r="E27" s="32"/>
      <c r="F27" s="32"/>
      <c r="G27" s="32"/>
      <c r="H27" s="32"/>
      <c r="I27" s="24" t="e">
        <f t="shared" si="1"/>
        <v>#DIV/0!</v>
      </c>
      <c r="J27" s="24" t="e">
        <f t="shared" si="0"/>
        <v>#DIV/0!</v>
      </c>
    </row>
    <row r="28" spans="1:10" ht="24" customHeight="1">
      <c r="A28" s="8" t="s">
        <v>77</v>
      </c>
      <c r="B28" s="8"/>
      <c r="C28" s="9" t="s">
        <v>17</v>
      </c>
      <c r="D28" s="32">
        <v>35</v>
      </c>
      <c r="E28" s="32"/>
      <c r="F28" s="32"/>
      <c r="G28" s="32">
        <v>35</v>
      </c>
      <c r="H28" s="32">
        <v>35</v>
      </c>
      <c r="I28" s="24"/>
      <c r="J28" s="24">
        <f t="shared" si="0"/>
        <v>100</v>
      </c>
    </row>
    <row r="29" spans="1:10" ht="13.5" customHeight="1">
      <c r="A29" s="8" t="s">
        <v>83</v>
      </c>
      <c r="B29" s="8"/>
      <c r="C29" s="9" t="s">
        <v>22</v>
      </c>
      <c r="D29" s="32">
        <v>857.5</v>
      </c>
      <c r="E29" s="32"/>
      <c r="F29" s="32"/>
      <c r="G29" s="32">
        <v>657.5</v>
      </c>
      <c r="H29" s="32">
        <v>857.5</v>
      </c>
      <c r="I29" s="24"/>
      <c r="J29" s="24">
        <f t="shared" si="0"/>
        <v>100</v>
      </c>
    </row>
    <row r="30" spans="1:10" ht="28.5" customHeight="1">
      <c r="A30" s="8" t="s">
        <v>82</v>
      </c>
      <c r="B30" s="8"/>
      <c r="C30" s="9" t="s">
        <v>22</v>
      </c>
      <c r="D30" s="32">
        <v>8916.8</v>
      </c>
      <c r="E30" s="32"/>
      <c r="F30" s="32">
        <v>12.5</v>
      </c>
      <c r="G30" s="32">
        <v>1745</v>
      </c>
      <c r="H30" s="32">
        <v>5082.6</v>
      </c>
      <c r="I30" s="24">
        <v>0</v>
      </c>
      <c r="J30" s="24">
        <f t="shared" si="0"/>
        <v>57.00026915485377</v>
      </c>
    </row>
    <row r="31" spans="1:10" s="7" customFormat="1" ht="14.25" customHeight="1">
      <c r="A31" s="20" t="s">
        <v>25</v>
      </c>
      <c r="B31" s="21" t="s">
        <v>26</v>
      </c>
      <c r="C31" s="21"/>
      <c r="D31" s="39">
        <f>D32+D33+D34</f>
        <v>11552.400000000001</v>
      </c>
      <c r="E31" s="39">
        <f>E32+E33+E34</f>
        <v>0</v>
      </c>
      <c r="F31" s="39">
        <f>F32+F33+F34</f>
        <v>2732.7</v>
      </c>
      <c r="G31" s="39">
        <f>G32+G33+G34</f>
        <v>3689.5</v>
      </c>
      <c r="H31" s="39">
        <f>H32+H33+H34</f>
        <v>9889.7</v>
      </c>
      <c r="I31" s="24">
        <f>H31/G31*100</f>
        <v>268.0498712562678</v>
      </c>
      <c r="J31" s="24">
        <f t="shared" si="0"/>
        <v>85.60731969114642</v>
      </c>
    </row>
    <row r="32" spans="1:10" s="10" customFormat="1" ht="18" customHeight="1">
      <c r="A32" s="8" t="s">
        <v>52</v>
      </c>
      <c r="B32" s="8"/>
      <c r="C32" s="9" t="s">
        <v>27</v>
      </c>
      <c r="D32" s="32">
        <v>350</v>
      </c>
      <c r="E32" s="32"/>
      <c r="F32" s="32">
        <v>200</v>
      </c>
      <c r="G32" s="32">
        <v>277.5</v>
      </c>
      <c r="H32" s="32">
        <v>285.7</v>
      </c>
      <c r="I32" s="24">
        <v>0</v>
      </c>
      <c r="J32" s="24">
        <f t="shared" si="0"/>
        <v>81.62857142857143</v>
      </c>
    </row>
    <row r="33" spans="1:10" s="10" customFormat="1" ht="23.25" customHeight="1">
      <c r="A33" s="8" t="s">
        <v>61</v>
      </c>
      <c r="B33" s="8"/>
      <c r="C33" s="9" t="s">
        <v>27</v>
      </c>
      <c r="D33" s="32">
        <v>5845.1</v>
      </c>
      <c r="E33" s="32"/>
      <c r="F33" s="32">
        <v>220</v>
      </c>
      <c r="G33" s="32">
        <v>335</v>
      </c>
      <c r="H33" s="32">
        <v>4247</v>
      </c>
      <c r="I33" s="24">
        <f aca="true" t="shared" si="2" ref="I33:I39">H33/G33*100</f>
        <v>1267.761194029851</v>
      </c>
      <c r="J33" s="24">
        <f t="shared" si="0"/>
        <v>72.6591503994799</v>
      </c>
    </row>
    <row r="34" spans="1:10" ht="15.75" customHeight="1">
      <c r="A34" s="8" t="s">
        <v>58</v>
      </c>
      <c r="B34" s="8"/>
      <c r="C34" s="30" t="s">
        <v>54</v>
      </c>
      <c r="D34" s="37">
        <f>D36+D38+D39+D42</f>
        <v>5357.3</v>
      </c>
      <c r="E34" s="37">
        <f>E36+E38+E39+E42</f>
        <v>0</v>
      </c>
      <c r="F34" s="37">
        <f>F36+F38+F39+F42</f>
        <v>2312.7</v>
      </c>
      <c r="G34" s="37">
        <f>G36+G38+G39+G42</f>
        <v>3077</v>
      </c>
      <c r="H34" s="37">
        <f>H36+H38+H39+H42</f>
        <v>5357</v>
      </c>
      <c r="I34" s="24">
        <f t="shared" si="2"/>
        <v>174.09814754631134</v>
      </c>
      <c r="J34" s="24">
        <f t="shared" si="0"/>
        <v>99.99440016426185</v>
      </c>
    </row>
    <row r="35" spans="1:10" ht="25.5" customHeight="1" hidden="1">
      <c r="A35" s="8" t="s">
        <v>28</v>
      </c>
      <c r="B35" s="8"/>
      <c r="C35" s="9" t="s">
        <v>53</v>
      </c>
      <c r="D35" s="32"/>
      <c r="E35" s="32"/>
      <c r="F35" s="32">
        <f>-G3</f>
        <v>0</v>
      </c>
      <c r="G35" s="32">
        <v>0</v>
      </c>
      <c r="H35" s="32"/>
      <c r="I35" s="24" t="e">
        <f t="shared" si="2"/>
        <v>#DIV/0!</v>
      </c>
      <c r="J35" s="24" t="e">
        <f t="shared" si="0"/>
        <v>#DIV/0!</v>
      </c>
    </row>
    <row r="36" spans="1:10" ht="15" customHeight="1">
      <c r="A36" s="8" t="s">
        <v>69</v>
      </c>
      <c r="B36" s="8"/>
      <c r="C36" s="9"/>
      <c r="D36" s="32">
        <v>2852</v>
      </c>
      <c r="E36" s="32"/>
      <c r="F36" s="32">
        <v>1060</v>
      </c>
      <c r="G36" s="32">
        <v>1325</v>
      </c>
      <c r="H36" s="32">
        <v>2852</v>
      </c>
      <c r="I36" s="24">
        <f t="shared" si="2"/>
        <v>215.24528301886795</v>
      </c>
      <c r="J36" s="24">
        <f t="shared" si="0"/>
        <v>100</v>
      </c>
    </row>
    <row r="37" spans="1:10" ht="17.25" customHeight="1" hidden="1">
      <c r="A37" s="8">
        <v>0</v>
      </c>
      <c r="B37" s="8"/>
      <c r="C37" s="9"/>
      <c r="D37" s="32"/>
      <c r="E37" s="32"/>
      <c r="F37" s="32">
        <v>300</v>
      </c>
      <c r="G37" s="32"/>
      <c r="H37" s="32"/>
      <c r="I37" s="24" t="e">
        <f t="shared" si="2"/>
        <v>#DIV/0!</v>
      </c>
      <c r="J37" s="24" t="e">
        <f t="shared" si="0"/>
        <v>#DIV/0!</v>
      </c>
    </row>
    <row r="38" spans="1:10" ht="16.5" customHeight="1">
      <c r="A38" s="8" t="s">
        <v>70</v>
      </c>
      <c r="B38" s="8"/>
      <c r="C38" s="9"/>
      <c r="D38" s="32">
        <v>30</v>
      </c>
      <c r="E38" s="32"/>
      <c r="F38" s="32">
        <v>60</v>
      </c>
      <c r="G38" s="32">
        <v>50</v>
      </c>
      <c r="H38" s="32">
        <v>30</v>
      </c>
      <c r="I38" s="24">
        <f t="shared" si="2"/>
        <v>60</v>
      </c>
      <c r="J38" s="24">
        <f t="shared" si="0"/>
        <v>100</v>
      </c>
    </row>
    <row r="39" spans="1:10" ht="12.75">
      <c r="A39" s="8" t="s">
        <v>71</v>
      </c>
      <c r="B39" s="8"/>
      <c r="C39" s="9"/>
      <c r="D39" s="32">
        <v>2355.3</v>
      </c>
      <c r="E39" s="34"/>
      <c r="F39" s="34">
        <v>1192.7</v>
      </c>
      <c r="G39" s="32">
        <v>1642</v>
      </c>
      <c r="H39" s="32">
        <v>2355</v>
      </c>
      <c r="I39" s="24">
        <f t="shared" si="2"/>
        <v>143.42265529841654</v>
      </c>
      <c r="J39" s="24">
        <f t="shared" si="0"/>
        <v>99.987262769074</v>
      </c>
    </row>
    <row r="40" spans="1:10" ht="15.75" customHeight="1" hidden="1">
      <c r="A40" s="8"/>
      <c r="B40" s="8"/>
      <c r="C40" s="9"/>
      <c r="D40" s="32"/>
      <c r="E40" s="32"/>
      <c r="F40" s="32"/>
      <c r="G40" s="32"/>
      <c r="H40" s="32"/>
      <c r="I40" s="24"/>
      <c r="J40" s="24" t="e">
        <f t="shared" si="0"/>
        <v>#DIV/0!</v>
      </c>
    </row>
    <row r="41" spans="1:10" ht="15.75" customHeight="1" hidden="1">
      <c r="A41" s="8"/>
      <c r="B41" s="8"/>
      <c r="C41" s="9"/>
      <c r="D41" s="32"/>
      <c r="E41" s="32"/>
      <c r="F41" s="32"/>
      <c r="G41" s="32"/>
      <c r="H41" s="32"/>
      <c r="I41" s="24"/>
      <c r="J41" s="24" t="e">
        <f t="shared" si="0"/>
        <v>#DIV/0!</v>
      </c>
    </row>
    <row r="42" spans="1:10" ht="23.25" customHeight="1">
      <c r="A42" s="8" t="s">
        <v>81</v>
      </c>
      <c r="B42" s="8"/>
      <c r="C42" s="9" t="s">
        <v>54</v>
      </c>
      <c r="D42" s="32">
        <v>120</v>
      </c>
      <c r="E42" s="32"/>
      <c r="F42" s="32"/>
      <c r="G42" s="32">
        <v>60</v>
      </c>
      <c r="H42" s="32">
        <v>120</v>
      </c>
      <c r="I42" s="24"/>
      <c r="J42" s="24">
        <f t="shared" si="0"/>
        <v>100</v>
      </c>
    </row>
    <row r="43" spans="1:10" ht="16.5" customHeight="1">
      <c r="A43" s="22" t="s">
        <v>55</v>
      </c>
      <c r="B43" s="21" t="s">
        <v>49</v>
      </c>
      <c r="C43" s="21"/>
      <c r="D43" s="39">
        <v>175.3</v>
      </c>
      <c r="E43" s="39"/>
      <c r="F43" s="39">
        <f>F44</f>
        <v>84.5</v>
      </c>
      <c r="G43" s="39">
        <v>186.8</v>
      </c>
      <c r="H43" s="39">
        <f>H44</f>
        <v>175.3</v>
      </c>
      <c r="I43" s="24">
        <f>H43/G43*100</f>
        <v>93.84368308351178</v>
      </c>
      <c r="J43" s="24">
        <f t="shared" si="0"/>
        <v>100</v>
      </c>
    </row>
    <row r="44" spans="1:10" ht="15.75" customHeight="1">
      <c r="A44" s="8" t="s">
        <v>56</v>
      </c>
      <c r="B44" s="8"/>
      <c r="C44" s="9" t="s">
        <v>50</v>
      </c>
      <c r="D44" s="32">
        <v>175.3</v>
      </c>
      <c r="E44" s="32"/>
      <c r="F44" s="32">
        <v>84.5</v>
      </c>
      <c r="G44" s="32">
        <v>186.8</v>
      </c>
      <c r="H44" s="32">
        <v>175.3</v>
      </c>
      <c r="I44" s="24">
        <f>H44/G44*100</f>
        <v>93.84368308351178</v>
      </c>
      <c r="J44" s="24">
        <f t="shared" si="0"/>
        <v>100</v>
      </c>
    </row>
    <row r="45" spans="1:10" s="7" customFormat="1" ht="23.25" customHeight="1">
      <c r="A45" s="20" t="s">
        <v>29</v>
      </c>
      <c r="B45" s="21" t="s">
        <v>30</v>
      </c>
      <c r="C45" s="21"/>
      <c r="D45" s="39">
        <v>12907.2</v>
      </c>
      <c r="E45" s="39"/>
      <c r="F45" s="39">
        <f>F47+F48+F49</f>
        <v>6378.2</v>
      </c>
      <c r="G45" s="39">
        <f>G46</f>
        <v>6913.5</v>
      </c>
      <c r="H45" s="39">
        <v>12878</v>
      </c>
      <c r="I45" s="24">
        <f>H45/G45*100</f>
        <v>186.27323352860344</v>
      </c>
      <c r="J45" s="24">
        <f t="shared" si="0"/>
        <v>99.77376967893889</v>
      </c>
    </row>
    <row r="46" spans="1:10" s="7" customFormat="1" ht="15" customHeight="1">
      <c r="A46" s="8" t="s">
        <v>31</v>
      </c>
      <c r="B46" s="8"/>
      <c r="C46" s="9" t="s">
        <v>32</v>
      </c>
      <c r="D46" s="32">
        <f>D47+D48+D49</f>
        <v>12907.2</v>
      </c>
      <c r="E46" s="32">
        <f>E47+E48+E49</f>
        <v>0</v>
      </c>
      <c r="F46" s="32">
        <f>F47+F48+F49</f>
        <v>6378.2</v>
      </c>
      <c r="G46" s="32">
        <v>6913.5</v>
      </c>
      <c r="H46" s="32">
        <f>H47+H48+H49</f>
        <v>12878.000000000002</v>
      </c>
      <c r="I46" s="32">
        <f>I47+I48+I49</f>
        <v>577.524497128239</v>
      </c>
      <c r="J46" s="24">
        <f t="shared" si="0"/>
        <v>99.77376967893889</v>
      </c>
    </row>
    <row r="47" spans="1:10" s="7" customFormat="1" ht="14.25" customHeight="1">
      <c r="A47" s="28" t="s">
        <v>73</v>
      </c>
      <c r="B47" s="26"/>
      <c r="C47" s="26"/>
      <c r="D47" s="32">
        <v>8654.9</v>
      </c>
      <c r="E47" s="41"/>
      <c r="F47" s="41">
        <v>4622</v>
      </c>
      <c r="G47" s="32">
        <v>5378.5</v>
      </c>
      <c r="H47" s="32">
        <v>8654.2</v>
      </c>
      <c r="I47" s="31">
        <f aca="true" t="shared" si="3" ref="I47:I56">H47/G47*100</f>
        <v>160.90359765733942</v>
      </c>
      <c r="J47" s="24">
        <f t="shared" si="0"/>
        <v>99.99191209603809</v>
      </c>
    </row>
    <row r="48" spans="1:10" s="7" customFormat="1" ht="15.75" customHeight="1">
      <c r="A48" s="28" t="s">
        <v>74</v>
      </c>
      <c r="B48" s="26"/>
      <c r="C48" s="26"/>
      <c r="D48" s="32">
        <v>4052.3</v>
      </c>
      <c r="E48" s="41"/>
      <c r="F48" s="41">
        <v>1496.2</v>
      </c>
      <c r="G48" s="32">
        <v>1400</v>
      </c>
      <c r="H48" s="32">
        <v>4052.1</v>
      </c>
      <c r="I48" s="31">
        <f t="shared" si="3"/>
        <v>289.4357142857143</v>
      </c>
      <c r="J48" s="24">
        <f t="shared" si="0"/>
        <v>99.99506453125385</v>
      </c>
    </row>
    <row r="49" spans="1:10" ht="12.75" customHeight="1">
      <c r="A49" s="27" t="s">
        <v>72</v>
      </c>
      <c r="B49" s="8"/>
      <c r="C49" s="9"/>
      <c r="D49" s="32">
        <v>200</v>
      </c>
      <c r="E49" s="41"/>
      <c r="F49" s="41">
        <v>260</v>
      </c>
      <c r="G49" s="32">
        <v>135</v>
      </c>
      <c r="H49" s="32">
        <v>171.7</v>
      </c>
      <c r="I49" s="31">
        <f t="shared" si="3"/>
        <v>127.18518518518518</v>
      </c>
      <c r="J49" s="24">
        <f t="shared" si="0"/>
        <v>85.85</v>
      </c>
    </row>
    <row r="50" spans="1:10" ht="12.75" customHeight="1" hidden="1">
      <c r="A50" s="8" t="s">
        <v>33</v>
      </c>
      <c r="B50" s="8"/>
      <c r="C50" s="9" t="s">
        <v>34</v>
      </c>
      <c r="D50" s="32"/>
      <c r="E50" s="32"/>
      <c r="F50" s="32"/>
      <c r="G50" s="32"/>
      <c r="H50" s="32"/>
      <c r="I50" s="24" t="e">
        <f t="shared" si="3"/>
        <v>#DIV/0!</v>
      </c>
      <c r="J50" s="24" t="e">
        <f t="shared" si="0"/>
        <v>#DIV/0!</v>
      </c>
    </row>
    <row r="51" spans="1:10" ht="12.75" customHeight="1" hidden="1">
      <c r="A51" s="8" t="s">
        <v>35</v>
      </c>
      <c r="B51" s="8"/>
      <c r="C51" s="9" t="s">
        <v>36</v>
      </c>
      <c r="D51" s="32"/>
      <c r="E51" s="32"/>
      <c r="F51" s="32"/>
      <c r="G51" s="32"/>
      <c r="H51" s="32"/>
      <c r="I51" s="24" t="e">
        <f t="shared" si="3"/>
        <v>#DIV/0!</v>
      </c>
      <c r="J51" s="24" t="e">
        <f t="shared" si="0"/>
        <v>#DIV/0!</v>
      </c>
    </row>
    <row r="52" spans="1:10" ht="25.5" customHeight="1" hidden="1">
      <c r="A52" s="8" t="s">
        <v>37</v>
      </c>
      <c r="B52" s="8"/>
      <c r="C52" s="9" t="s">
        <v>38</v>
      </c>
      <c r="D52" s="32"/>
      <c r="E52" s="32"/>
      <c r="F52" s="32"/>
      <c r="G52" s="32"/>
      <c r="H52" s="32"/>
      <c r="I52" s="24" t="e">
        <f t="shared" si="3"/>
        <v>#DIV/0!</v>
      </c>
      <c r="J52" s="24" t="e">
        <f t="shared" si="0"/>
        <v>#DIV/0!</v>
      </c>
    </row>
    <row r="53" spans="1:10" ht="14.25" customHeight="1">
      <c r="A53" s="22" t="s">
        <v>65</v>
      </c>
      <c r="B53" s="20">
        <v>1001</v>
      </c>
      <c r="C53" s="23"/>
      <c r="D53" s="39">
        <f>D54</f>
        <v>620</v>
      </c>
      <c r="E53" s="39">
        <f>E54</f>
        <v>0</v>
      </c>
      <c r="F53" s="39">
        <f>F54</f>
        <v>120</v>
      </c>
      <c r="G53" s="39">
        <v>400</v>
      </c>
      <c r="H53" s="39">
        <v>620</v>
      </c>
      <c r="I53" s="24">
        <f t="shared" si="3"/>
        <v>155</v>
      </c>
      <c r="J53" s="24">
        <f t="shared" si="0"/>
        <v>100</v>
      </c>
    </row>
    <row r="54" spans="1:10" ht="24.75" customHeight="1">
      <c r="A54" s="8" t="s">
        <v>66</v>
      </c>
      <c r="B54" s="8"/>
      <c r="C54" s="9" t="s">
        <v>67</v>
      </c>
      <c r="D54" s="32">
        <v>620</v>
      </c>
      <c r="E54" s="32"/>
      <c r="F54" s="32">
        <v>120</v>
      </c>
      <c r="G54" s="32">
        <v>400</v>
      </c>
      <c r="H54" s="32">
        <v>620</v>
      </c>
      <c r="I54" s="24">
        <f t="shared" si="3"/>
        <v>155</v>
      </c>
      <c r="J54" s="24">
        <f t="shared" si="0"/>
        <v>100</v>
      </c>
    </row>
    <row r="55" spans="1:10" s="7" customFormat="1" ht="12.75" customHeight="1">
      <c r="A55" s="20" t="s">
        <v>39</v>
      </c>
      <c r="B55" s="21" t="s">
        <v>68</v>
      </c>
      <c r="C55" s="21"/>
      <c r="D55" s="39">
        <f>SUM(D56:D56)</f>
        <v>257.6</v>
      </c>
      <c r="E55" s="39"/>
      <c r="F55" s="39">
        <f>SUM(F56:F56)</f>
        <v>203</v>
      </c>
      <c r="G55" s="39">
        <v>227.6</v>
      </c>
      <c r="H55" s="39">
        <v>257.9</v>
      </c>
      <c r="I55" s="24">
        <f t="shared" si="3"/>
        <v>113.3128295254833</v>
      </c>
      <c r="J55" s="24">
        <f t="shared" si="0"/>
        <v>100.11645962732918</v>
      </c>
    </row>
    <row r="56" spans="1:10" ht="12.75" customHeight="1">
      <c r="A56" s="8" t="s">
        <v>40</v>
      </c>
      <c r="B56" s="8"/>
      <c r="C56" s="9" t="s">
        <v>68</v>
      </c>
      <c r="D56" s="32">
        <v>257.6</v>
      </c>
      <c r="E56" s="32"/>
      <c r="F56" s="32">
        <v>203</v>
      </c>
      <c r="G56" s="32">
        <v>227.6</v>
      </c>
      <c r="H56" s="32">
        <v>257.6</v>
      </c>
      <c r="I56" s="24">
        <f t="shared" si="3"/>
        <v>113.1810193321617</v>
      </c>
      <c r="J56" s="24">
        <f t="shared" si="0"/>
        <v>100</v>
      </c>
    </row>
    <row r="57" spans="1:10" ht="12.75" customHeight="1">
      <c r="A57" s="8"/>
      <c r="B57" s="8"/>
      <c r="C57" s="9"/>
      <c r="D57" s="32"/>
      <c r="E57" s="32"/>
      <c r="F57" s="32"/>
      <c r="G57" s="32"/>
      <c r="H57" s="32"/>
      <c r="I57" s="24"/>
      <c r="J57" s="24"/>
    </row>
    <row r="58" spans="1:10" ht="0.75" customHeight="1">
      <c r="A58" s="8"/>
      <c r="B58" s="8"/>
      <c r="C58" s="9"/>
      <c r="D58" s="32"/>
      <c r="E58" s="32"/>
      <c r="F58" s="32"/>
      <c r="G58" s="32"/>
      <c r="H58" s="32"/>
      <c r="I58" s="24" t="e">
        <f>H58/G58*100</f>
        <v>#DIV/0!</v>
      </c>
      <c r="J58" s="24" t="e">
        <f t="shared" si="0"/>
        <v>#DIV/0!</v>
      </c>
    </row>
    <row r="59" spans="1:10" ht="14.25" customHeight="1" hidden="1">
      <c r="A59" s="20"/>
      <c r="B59" s="20"/>
      <c r="C59" s="23"/>
      <c r="D59" s="39"/>
      <c r="E59" s="39"/>
      <c r="F59" s="39"/>
      <c r="G59" s="39"/>
      <c r="H59" s="39"/>
      <c r="I59" s="24" t="e">
        <f>H59/G59*100</f>
        <v>#DIV/0!</v>
      </c>
      <c r="J59" s="24" t="e">
        <f t="shared" si="0"/>
        <v>#DIV/0!</v>
      </c>
    </row>
    <row r="60" spans="1:10" ht="14.25" customHeight="1" hidden="1">
      <c r="A60" s="8"/>
      <c r="B60" s="8"/>
      <c r="C60" s="9"/>
      <c r="D60" s="32"/>
      <c r="E60" s="32"/>
      <c r="F60" s="32"/>
      <c r="G60" s="32"/>
      <c r="H60" s="32"/>
      <c r="I60" s="24" t="e">
        <f>H60/G60*100</f>
        <v>#DIV/0!</v>
      </c>
      <c r="J60" s="24" t="e">
        <f t="shared" si="0"/>
        <v>#DIV/0!</v>
      </c>
    </row>
    <row r="61" spans="1:10" s="7" customFormat="1" ht="12.75" customHeight="1">
      <c r="A61" s="11" t="s">
        <v>41</v>
      </c>
      <c r="B61" s="11"/>
      <c r="C61" s="5"/>
      <c r="D61" s="39">
        <f>D9+D16+D18+D21+D31+D43+D45+D53+D55</f>
        <v>45682.9</v>
      </c>
      <c r="E61" s="39">
        <f>E9+E16+E18+E21+E31+E43+E45+E53+E55</f>
        <v>0</v>
      </c>
      <c r="F61" s="39" t="e">
        <f>F9+F16+F18+F21+F31+F43+F45+F53+F55</f>
        <v>#REF!</v>
      </c>
      <c r="G61" s="39">
        <f>G9+G16+G18+G21+G31+G43+G45+G53+G55</f>
        <v>22175.199999999997</v>
      </c>
      <c r="H61" s="39">
        <f>H9+H16+H18+H21+H31+H43+H45+H53+H55</f>
        <v>40031.9</v>
      </c>
      <c r="I61" s="24">
        <f>H61/G61*100</f>
        <v>180.52554204697142</v>
      </c>
      <c r="J61" s="24">
        <f>H61/D61*100</f>
        <v>87.62994468389704</v>
      </c>
    </row>
    <row r="62" spans="4:5" ht="12.75">
      <c r="D62" s="25"/>
      <c r="E62" s="25"/>
    </row>
  </sheetData>
  <sheetProtection/>
  <mergeCells count="1">
    <mergeCell ref="C1:D1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Рождествно</cp:lastModifiedBy>
  <cp:lastPrinted>2015-06-22T11:01:57Z</cp:lastPrinted>
  <dcterms:created xsi:type="dcterms:W3CDTF">2005-07-27T12:36:10Z</dcterms:created>
  <dcterms:modified xsi:type="dcterms:W3CDTF">2015-06-22T11:02:05Z</dcterms:modified>
  <cp:category/>
  <cp:version/>
  <cp:contentType/>
  <cp:contentStatus/>
</cp:coreProperties>
</file>