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год 2010(4)" sheetId="1" r:id="rId1"/>
    <sheet name="9мес 2010(3)" sheetId="2" r:id="rId2"/>
    <sheet name="6 мес  2010 г (2)" sheetId="3" r:id="rId3"/>
    <sheet name="6мес 2009 г (2)" sheetId="4" r:id="rId4"/>
    <sheet name="1 кв 2010 г" sheetId="5" r:id="rId5"/>
    <sheet name="2008 год" sheetId="6" r:id="rId6"/>
    <sheet name="Лист1 (2)" sheetId="7" r:id="rId7"/>
    <sheet name="Лист1" sheetId="8" r:id="rId8"/>
    <sheet name="Лист2" sheetId="9" r:id="rId9"/>
    <sheet name="Лист1 (3)" sheetId="10" r:id="rId10"/>
    <sheet name="Лист1 (4)" sheetId="11" r:id="rId11"/>
    <sheet name="Лист3" sheetId="12" r:id="rId12"/>
    <sheet name="Лист1 (5)" sheetId="13" r:id="rId13"/>
  </sheets>
  <definedNames/>
  <calcPr fullCalcOnLoad="1"/>
</workbook>
</file>

<file path=xl/sharedStrings.xml><?xml version="1.0" encoding="utf-8"?>
<sst xmlns="http://schemas.openxmlformats.org/spreadsheetml/2006/main" count="892" uniqueCount="153">
  <si>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</si>
  <si>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</si>
  <si>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</si>
  <si>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</si>
  <si>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</si>
  <si>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</si>
  <si>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</si>
  <si>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</si>
  <si>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</si>
  <si>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</si>
  <si>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</si>
  <si>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</si>
  <si>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</si>
  <si>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</si>
  <si>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</si>
  <si>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</si>
  <si>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</si>
  <si>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</si>
  <si>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</si>
  <si>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</si>
  <si>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</si>
  <si>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</si>
  <si>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</si>
  <si>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</si>
  <si>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</si>
  <si>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</si>
  <si>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</si>
  <si>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</si>
  <si>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</si>
  <si>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</si>
  <si>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</si>
  <si>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</si>
  <si>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</si>
  <si>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</si>
  <si>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</si>
  <si>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</si>
  <si>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</si>
  <si>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</si>
  <si>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</si>
  <si>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</si>
  <si>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</si>
  <si>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</si>
  <si>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</si>
  <si>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</si>
  <si>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</si>
  <si>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</si>
  <si>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</si>
  <si>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</si>
  <si>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</si>
  <si>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</si>
  <si>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</si>
  <si>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</si>
  <si>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</si>
  <si>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</si>
  <si>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ВСЕГО РАСХОДОВ</t>
  </si>
  <si>
    <t>Жилищное  хозяйство</t>
  </si>
  <si>
    <t>Межбюджетные трансферты</t>
  </si>
  <si>
    <t>Финансовая помощь бюджетам других уровней</t>
  </si>
  <si>
    <t>1101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</si>
  <si>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</si>
  <si>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</si>
  <si>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</si>
  <si>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.       0200</t>
  </si>
  <si>
    <t>0202</t>
  </si>
  <si>
    <t>по разделам и подразделам функциональной классификации расходов   на   2007 год</t>
  </si>
  <si>
    <t>Рождественского сельского поселения</t>
  </si>
  <si>
    <t xml:space="preserve"> Бюджет на 2007 г</t>
  </si>
  <si>
    <t>План 1 кв.2007г в тыс руб</t>
  </si>
  <si>
    <t>% выполнения за 1 кв 2007г</t>
  </si>
  <si>
    <t>Исполню 1кв 2007 к в тыс руб</t>
  </si>
  <si>
    <t>к решению Совета депутатов</t>
  </si>
  <si>
    <t>№     " 24" мая 2007 г</t>
  </si>
  <si>
    <t xml:space="preserve">                 Р А С Х О Д Ы </t>
  </si>
  <si>
    <t xml:space="preserve">      Рождественского сельского поселения </t>
  </si>
  <si>
    <t>Функционирование занодательных органов государственной власти и местного самоуправления</t>
  </si>
  <si>
    <t>0103</t>
  </si>
  <si>
    <t>План 6 мес.2007г в тыс руб</t>
  </si>
  <si>
    <t>Исполню 6мес 2007  тыс руб</t>
  </si>
  <si>
    <t>% выполнения за 6 мес 2007г</t>
  </si>
  <si>
    <t>№               " 20"сентября  2007 г</t>
  </si>
  <si>
    <t>План 9 мес.2007г в тыс руб</t>
  </si>
  <si>
    <t>Исполню 9мес 2007  тыс руб</t>
  </si>
  <si>
    <t>% выполнения за 9 мес 2007г</t>
  </si>
  <si>
    <t xml:space="preserve">                                          за 9 мес 2007 года</t>
  </si>
  <si>
    <t>% выпол за год  2007г</t>
  </si>
  <si>
    <r>
      <t>№ 29  "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"</t>
    </r>
    <r>
      <rPr>
        <b/>
        <sz val="10"/>
        <rFont val="Times New Roman"/>
        <family val="1"/>
      </rPr>
      <t xml:space="preserve"> ноября   2007 г</t>
    </r>
  </si>
  <si>
    <t>Исполнено за          2007  г                  тыс руб</t>
  </si>
  <si>
    <t>по разделам и подразделам функциональной классификации расходов   за   2007 год</t>
  </si>
  <si>
    <t xml:space="preserve">Образование </t>
  </si>
  <si>
    <t xml:space="preserve">Мололедная политика и оздоровление детей </t>
  </si>
  <si>
    <t>0700</t>
  </si>
  <si>
    <t>0707</t>
  </si>
  <si>
    <t xml:space="preserve">Расходная часть бюджета за 2007 год исполнена  в сумме 18184,5,тыс руб при годовом плане 18535,5 тыс руб, </t>
  </si>
  <si>
    <t xml:space="preserve">что составило 98,1 %.  </t>
  </si>
  <si>
    <r>
      <t xml:space="preserve">№ </t>
    </r>
    <r>
      <rPr>
        <b/>
        <sz val="10"/>
        <rFont val="Times New Roman"/>
        <family val="1"/>
      </rPr>
      <t xml:space="preserve"> 6        "20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 xml:space="preserve">  марта    2008 г</t>
    </r>
  </si>
  <si>
    <t xml:space="preserve"> Утверждено бюджетом на 2008г</t>
  </si>
  <si>
    <t>Исполнено за          2008  г                  тыс руб</t>
  </si>
  <si>
    <t>% выпол за год  2008г</t>
  </si>
  <si>
    <t>0112</t>
  </si>
  <si>
    <t xml:space="preserve">                  Распределение  бюджетных ассигнований  </t>
  </si>
  <si>
    <t xml:space="preserve">            Рождественского сельского поселения </t>
  </si>
  <si>
    <t xml:space="preserve">      по разделам и подразделам функциональной классификации расходов   за   2008 год</t>
  </si>
  <si>
    <r>
      <t xml:space="preserve">№ </t>
    </r>
    <r>
      <rPr>
        <b/>
        <sz val="10"/>
        <rFont val="Times New Roman"/>
        <family val="1"/>
      </rPr>
      <t xml:space="preserve">             " 12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 xml:space="preserve">  февраля   2009 г</t>
    </r>
  </si>
  <si>
    <t xml:space="preserve"> Национальная оборона</t>
  </si>
  <si>
    <t xml:space="preserve"> Бюджет на 2009 г</t>
  </si>
  <si>
    <t xml:space="preserve">Обеспечение проведения выборов и референдумов </t>
  </si>
  <si>
    <t>0107</t>
  </si>
  <si>
    <t>0114</t>
  </si>
  <si>
    <t>0203</t>
  </si>
  <si>
    <t>Жилищное  хозяйство(за счет найма)</t>
  </si>
  <si>
    <t>0505</t>
  </si>
  <si>
    <t>0503</t>
  </si>
  <si>
    <t xml:space="preserve">                    Образование</t>
  </si>
  <si>
    <t xml:space="preserve">Молодежная политика иоздоровление детей </t>
  </si>
  <si>
    <t>0908</t>
  </si>
  <si>
    <t>0200</t>
  </si>
  <si>
    <t xml:space="preserve">Благоустройство </t>
  </si>
  <si>
    <t xml:space="preserve">                                            Исполнение расходов бюджетных ассигнований  </t>
  </si>
  <si>
    <t xml:space="preserve">             по разделам и подразделам   бюджета Рождественского сельского поселения  </t>
  </si>
  <si>
    <t xml:space="preserve">Иные межбюджетные трансферты </t>
  </si>
  <si>
    <t>1104</t>
  </si>
  <si>
    <t xml:space="preserve">Другие мероприятия в области жилищного хозяйства </t>
  </si>
  <si>
    <t xml:space="preserve">                                                      за 6 месяцев 2009 года</t>
  </si>
  <si>
    <t>План 6  мес.2009г в тыс руб</t>
  </si>
  <si>
    <t>Исполнено 6 мес 2009 к в тыс руб</t>
  </si>
  <si>
    <t>% выполнения за 6 мес. 2009г</t>
  </si>
  <si>
    <t>Общеэкономические вопросы</t>
  </si>
  <si>
    <t>0401</t>
  </si>
  <si>
    <t>№            " 14 " июля  2009 г</t>
  </si>
  <si>
    <t xml:space="preserve">                                                      за 1 квартал 2010 года</t>
  </si>
  <si>
    <t xml:space="preserve"> Бюджет на 2010 г</t>
  </si>
  <si>
    <t>План 1 кв.2010г в тыс руб</t>
  </si>
  <si>
    <t>Исполню 1кв 2010 к в тыс руб</t>
  </si>
  <si>
    <t>% выполнения за 1 кв 2010г</t>
  </si>
  <si>
    <t xml:space="preserve">Общеэкономические вопросы </t>
  </si>
  <si>
    <t>№            " 22 " апреля  2010 г</t>
  </si>
  <si>
    <t xml:space="preserve">                                                      за 6 месяцев  2010 года</t>
  </si>
  <si>
    <t>План 6 мес.2010г в тыс руб</t>
  </si>
  <si>
    <t>% выполнения за 6 мес  2010г</t>
  </si>
  <si>
    <t>№            " 15 " июля  2010 г</t>
  </si>
  <si>
    <t xml:space="preserve"> по разделам и подразделам   бюджета Рождественского сельского поселения  </t>
  </si>
  <si>
    <t xml:space="preserve">Гсударственная поддержка в сфере культуры, кинематографиии СМИ </t>
  </si>
  <si>
    <t>Исполн. 6 мес 2010 г в тыс руб</t>
  </si>
  <si>
    <t xml:space="preserve">                                                      за 9 месяцев  2010 года</t>
  </si>
  <si>
    <t>Исполн. 9 мес 2010 г в тыс руб</t>
  </si>
  <si>
    <t>% выполнения за 9 мес  2010г</t>
  </si>
  <si>
    <t>План 9 мес.2010г в тыс руб</t>
  </si>
  <si>
    <t>% выполнения к году</t>
  </si>
  <si>
    <t>№            " 18 " ноября   2010 г</t>
  </si>
  <si>
    <t xml:space="preserve">                                                      за  2010 года</t>
  </si>
  <si>
    <t>Исполн.  2010 г в тыс руб</t>
  </si>
  <si>
    <t>Уточн план 2010г в тыс руб</t>
  </si>
  <si>
    <t>№   5         " 3 " февраля  2011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</si>
</sst>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1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sz val="12"/>
      <name val="Times New Roman"/>
      <family val="1"/>
    </font>
    <font>
      <sz val="10"/>
      <color indexed="43"/>
      <name val="Arial Cyr"/>
      <family val="0"/>
    </font>
    <font>
      <sz val="12"/>
      <name val="Arial Cyr"/>
      <family val="0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11" fillId="0" borderId="0" xfId="0" applyFont="1" applyAlignment="1">
      <alignment/>
    </xf>
    <xf numFmtId="171" fontId="4" fillId="0" borderId="1" xfId="0" applyNumberFormat="1" applyFont="1" applyBorder="1" applyAlignment="1">
      <alignment horizontal="center" wrapText="1"/>
    </xf>
    <xf numFmtId="171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71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71" fontId="4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justify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171" fontId="3" fillId="2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49" fontId="15" fillId="0" borderId="2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15" fillId="2" borderId="1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171" fontId="3" fillId="0" borderId="1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40.375" style="1" customWidth="1"/>
    <col min="2" max="2" width="6.375" style="1" customWidth="1"/>
    <col min="3" max="3" width="6.375" style="2" customWidth="1"/>
    <col min="4" max="4" width="11.125" style="1" customWidth="1"/>
    <col min="5" max="5" width="12.375" style="1" customWidth="1"/>
    <col min="6" max="6" width="12.875" style="1" customWidth="1"/>
    <col min="7" max="7" width="9.375" style="1" hidden="1" customWidth="1"/>
    <col min="8" max="8" width="9.75390625" style="1" customWidth="1"/>
    <col min="9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89" t="s">
        <v>152</v>
      </c>
      <c r="C4" s="89"/>
      <c r="D4" s="89"/>
      <c r="E4" s="89"/>
      <c r="F4" s="20"/>
    </row>
    <row r="5" spans="1:6" ht="12.75" customHeight="1">
      <c r="A5" s="3"/>
      <c r="B5" s="3"/>
      <c r="C5" s="4"/>
      <c r="D5" s="4"/>
      <c r="E5" s="4"/>
      <c r="F5" s="4"/>
    </row>
    <row r="6" spans="1:8" ht="18" customHeight="1">
      <c r="A6" s="5" t="s">
        <v>117</v>
      </c>
      <c r="B6" s="5"/>
      <c r="C6" s="5"/>
      <c r="D6" s="5"/>
      <c r="E6" s="17"/>
      <c r="F6" s="17"/>
      <c r="G6" s="50"/>
      <c r="H6" s="50"/>
    </row>
    <row r="7" spans="1:8" ht="12.75" customHeight="1" hidden="1">
      <c r="A7" s="76" t="s">
        <v>73</v>
      </c>
      <c r="B7" s="76"/>
      <c r="C7" s="76"/>
      <c r="D7" s="76"/>
      <c r="E7" s="17"/>
      <c r="F7" s="17"/>
      <c r="G7" s="50"/>
      <c r="H7" s="50"/>
    </row>
    <row r="8" spans="1:8" ht="12.75" customHeight="1">
      <c r="A8" s="5" t="s">
        <v>140</v>
      </c>
      <c r="B8" s="5"/>
      <c r="C8" s="5"/>
      <c r="D8" s="5"/>
      <c r="E8" s="17"/>
      <c r="F8" s="17"/>
      <c r="G8" s="50"/>
      <c r="H8" s="50"/>
    </row>
    <row r="9" spans="1:8" ht="12.75" customHeight="1">
      <c r="A9" s="5" t="s">
        <v>149</v>
      </c>
      <c r="B9" s="5"/>
      <c r="C9" s="5"/>
      <c r="D9" s="5"/>
      <c r="E9" s="17"/>
      <c r="F9" s="17"/>
      <c r="G9" s="50"/>
      <c r="H9" s="50"/>
    </row>
    <row r="10" spans="1:7" ht="12" customHeight="1">
      <c r="A10" s="5"/>
      <c r="B10" s="5"/>
      <c r="C10" s="51"/>
      <c r="D10" s="50"/>
      <c r="E10" s="50"/>
      <c r="F10" s="50"/>
      <c r="G10" s="50"/>
    </row>
    <row r="11" spans="1:8" ht="21" customHeight="1">
      <c r="A11" s="83" t="s">
        <v>0</v>
      </c>
      <c r="B11" s="83" t="s">
        <v>1</v>
      </c>
      <c r="C11" s="83" t="s">
        <v>2</v>
      </c>
      <c r="D11" s="86" t="s">
        <v>130</v>
      </c>
      <c r="E11" s="73" t="s">
        <v>151</v>
      </c>
      <c r="F11" s="73" t="s">
        <v>150</v>
      </c>
      <c r="G11" s="79" t="s">
        <v>145</v>
      </c>
      <c r="H11" s="77" t="s">
        <v>147</v>
      </c>
    </row>
    <row r="12" spans="1:8" ht="51.75" customHeight="1">
      <c r="A12" s="84"/>
      <c r="B12" s="84"/>
      <c r="C12" s="84"/>
      <c r="D12" s="87"/>
      <c r="E12" s="74"/>
      <c r="F12" s="74"/>
      <c r="G12" s="80"/>
      <c r="H12" s="78"/>
    </row>
    <row r="13" spans="1:8" ht="9.75" customHeight="1" hidden="1">
      <c r="A13" s="85"/>
      <c r="B13" s="85"/>
      <c r="C13" s="85"/>
      <c r="D13" s="88"/>
      <c r="E13" s="75"/>
      <c r="F13" s="75"/>
      <c r="G13" s="81"/>
      <c r="H13" s="58"/>
    </row>
    <row r="14" spans="1:8" s="9" customFormat="1" ht="21.75" customHeight="1">
      <c r="A14" s="52" t="s">
        <v>3</v>
      </c>
      <c r="B14" s="53" t="s">
        <v>4</v>
      </c>
      <c r="C14" s="53"/>
      <c r="D14" s="52">
        <f>D15+D16+D17+D18+D19</f>
        <v>7449.4</v>
      </c>
      <c r="E14" s="69">
        <f>E15+E16+E18+E19</f>
        <v>7677.299999999999</v>
      </c>
      <c r="F14" s="69">
        <f>F15+F16+F18+F19</f>
        <v>7368.3</v>
      </c>
      <c r="G14" s="72">
        <f aca="true" t="shared" si="0" ref="G14:G23">F14/E14*100</f>
        <v>95.97514751279748</v>
      </c>
      <c r="H14" s="72">
        <f>F14/E14*100</f>
        <v>95.97514751279748</v>
      </c>
    </row>
    <row r="15" spans="1:8" s="9" customFormat="1" ht="43.5" customHeight="1">
      <c r="A15" s="55" t="s">
        <v>74</v>
      </c>
      <c r="B15" s="56"/>
      <c r="C15" s="57" t="s">
        <v>75</v>
      </c>
      <c r="D15" s="55">
        <v>200</v>
      </c>
      <c r="E15" s="70">
        <v>200</v>
      </c>
      <c r="F15" s="70">
        <v>200</v>
      </c>
      <c r="G15" s="72">
        <f t="shared" si="0"/>
        <v>100</v>
      </c>
      <c r="H15" s="72">
        <f aca="true" t="shared" si="1" ref="H15:H49">F15/E15*100</f>
        <v>100</v>
      </c>
    </row>
    <row r="16" spans="1:8" ht="21" customHeight="1">
      <c r="A16" s="59" t="s">
        <v>5</v>
      </c>
      <c r="B16" s="59"/>
      <c r="C16" s="57" t="s">
        <v>6</v>
      </c>
      <c r="D16" s="55">
        <v>6500</v>
      </c>
      <c r="E16" s="70">
        <v>6878.4</v>
      </c>
      <c r="F16" s="70">
        <v>6822</v>
      </c>
      <c r="G16" s="72">
        <f t="shared" si="0"/>
        <v>99.18004187020237</v>
      </c>
      <c r="H16" s="72">
        <f t="shared" si="1"/>
        <v>99.18004187020237</v>
      </c>
    </row>
    <row r="17" spans="1:8" ht="15.75" customHeight="1" hidden="1">
      <c r="A17" s="59"/>
      <c r="B17" s="59"/>
      <c r="C17" s="57"/>
      <c r="D17" s="55"/>
      <c r="E17" s="70">
        <v>0</v>
      </c>
      <c r="F17" s="70">
        <v>0</v>
      </c>
      <c r="G17" s="72" t="e">
        <f t="shared" si="0"/>
        <v>#DIV/0!</v>
      </c>
      <c r="H17" s="72" t="e">
        <f t="shared" si="1"/>
        <v>#DIV/0!</v>
      </c>
    </row>
    <row r="18" spans="1:8" ht="18.75" customHeight="1">
      <c r="A18" s="60" t="s">
        <v>9</v>
      </c>
      <c r="B18" s="60"/>
      <c r="C18" s="61" t="s">
        <v>98</v>
      </c>
      <c r="D18" s="62">
        <v>294.4</v>
      </c>
      <c r="E18" s="70">
        <v>243.9</v>
      </c>
      <c r="F18" s="70">
        <v>0</v>
      </c>
      <c r="G18" s="72">
        <f t="shared" si="0"/>
        <v>0</v>
      </c>
      <c r="H18" s="72">
        <f t="shared" si="1"/>
        <v>0</v>
      </c>
    </row>
    <row r="19" spans="1:8" ht="19.5" customHeight="1">
      <c r="A19" s="59" t="s">
        <v>11</v>
      </c>
      <c r="B19" s="59"/>
      <c r="C19" s="57" t="s">
        <v>107</v>
      </c>
      <c r="D19" s="55">
        <v>455</v>
      </c>
      <c r="E19" s="70">
        <v>355</v>
      </c>
      <c r="F19" s="70">
        <v>346.3</v>
      </c>
      <c r="G19" s="72">
        <f t="shared" si="0"/>
        <v>97.54929577464789</v>
      </c>
      <c r="H19" s="72">
        <f t="shared" si="1"/>
        <v>97.54929577464789</v>
      </c>
    </row>
    <row r="20" spans="1:8" ht="18" customHeight="1">
      <c r="A20" s="63" t="s">
        <v>60</v>
      </c>
      <c r="B20" s="53" t="s">
        <v>115</v>
      </c>
      <c r="C20" s="64"/>
      <c r="D20" s="52">
        <f>D21</f>
        <v>196.9</v>
      </c>
      <c r="E20" s="69">
        <f>E21</f>
        <v>196.9</v>
      </c>
      <c r="F20" s="69">
        <f>F21</f>
        <v>196.9</v>
      </c>
      <c r="G20" s="72">
        <f t="shared" si="0"/>
        <v>100</v>
      </c>
      <c r="H20" s="72">
        <f t="shared" si="1"/>
        <v>100</v>
      </c>
    </row>
    <row r="21" spans="1:8" ht="26.25" customHeight="1">
      <c r="A21" s="59" t="s">
        <v>61</v>
      </c>
      <c r="B21" s="59"/>
      <c r="C21" s="57" t="s">
        <v>108</v>
      </c>
      <c r="D21" s="55">
        <v>196.9</v>
      </c>
      <c r="E21" s="70">
        <v>196.9</v>
      </c>
      <c r="F21" s="70">
        <v>196.9</v>
      </c>
      <c r="G21" s="72">
        <f t="shared" si="0"/>
        <v>100</v>
      </c>
      <c r="H21" s="72">
        <f t="shared" si="1"/>
        <v>100</v>
      </c>
    </row>
    <row r="22" spans="1:8" s="9" customFormat="1" ht="36.75" customHeight="1">
      <c r="A22" s="58" t="s">
        <v>13</v>
      </c>
      <c r="B22" s="56" t="s">
        <v>14</v>
      </c>
      <c r="C22" s="56"/>
      <c r="D22" s="52">
        <f>SUM(D23:D24)</f>
        <v>5.6</v>
      </c>
      <c r="E22" s="69">
        <f>E23</f>
        <v>5.6</v>
      </c>
      <c r="F22" s="69">
        <f>F23</f>
        <v>5.6</v>
      </c>
      <c r="G22" s="72">
        <f t="shared" si="0"/>
        <v>100</v>
      </c>
      <c r="H22" s="72">
        <f t="shared" si="1"/>
        <v>100</v>
      </c>
    </row>
    <row r="23" spans="1:8" ht="42.75" customHeight="1">
      <c r="A23" s="59" t="s">
        <v>15</v>
      </c>
      <c r="B23" s="59"/>
      <c r="C23" s="57" t="s">
        <v>16</v>
      </c>
      <c r="D23" s="55">
        <v>5.6</v>
      </c>
      <c r="E23" s="70">
        <v>5.6</v>
      </c>
      <c r="F23" s="70">
        <v>5.6</v>
      </c>
      <c r="G23" s="72">
        <f t="shared" si="0"/>
        <v>100</v>
      </c>
      <c r="H23" s="72">
        <f t="shared" si="1"/>
        <v>100</v>
      </c>
    </row>
    <row r="24" spans="1:8" ht="30.75" customHeight="1">
      <c r="A24" s="68" t="s">
        <v>17</v>
      </c>
      <c r="B24" s="59"/>
      <c r="C24" s="57" t="s">
        <v>18</v>
      </c>
      <c r="D24" s="55"/>
      <c r="E24" s="70"/>
      <c r="F24" s="70"/>
      <c r="G24" s="72"/>
      <c r="H24" s="72">
        <v>0</v>
      </c>
    </row>
    <row r="25" spans="1:8" s="9" customFormat="1" ht="15.75" customHeight="1">
      <c r="A25" s="52" t="s">
        <v>19</v>
      </c>
      <c r="B25" s="53" t="s">
        <v>20</v>
      </c>
      <c r="C25" s="53"/>
      <c r="D25" s="52">
        <f>SUM(D26:D31)</f>
        <v>583.9</v>
      </c>
      <c r="E25" s="69">
        <f>E26</f>
        <v>502.5</v>
      </c>
      <c r="F25" s="69">
        <f>F26</f>
        <v>502.5</v>
      </c>
      <c r="G25" s="72">
        <f aca="true" t="shared" si="2" ref="G25:G49">F25/E25*100</f>
        <v>100</v>
      </c>
      <c r="H25" s="72">
        <f t="shared" si="1"/>
        <v>100</v>
      </c>
    </row>
    <row r="26" spans="1:8" ht="18.75" customHeight="1">
      <c r="A26" s="59" t="s">
        <v>134</v>
      </c>
      <c r="B26" s="59"/>
      <c r="C26" s="57" t="s">
        <v>127</v>
      </c>
      <c r="D26" s="55">
        <v>583.9</v>
      </c>
      <c r="E26" s="70">
        <v>502.5</v>
      </c>
      <c r="F26" s="70">
        <v>502.5</v>
      </c>
      <c r="G26" s="72">
        <f t="shared" si="2"/>
        <v>100</v>
      </c>
      <c r="H26" s="72">
        <f t="shared" si="1"/>
        <v>100</v>
      </c>
    </row>
    <row r="27" spans="1:8" ht="12.75" customHeight="1" hidden="1">
      <c r="A27" s="59" t="s">
        <v>23</v>
      </c>
      <c r="B27" s="59"/>
      <c r="C27" s="57" t="s">
        <v>24</v>
      </c>
      <c r="D27" s="55"/>
      <c r="E27" s="70"/>
      <c r="F27" s="70"/>
      <c r="G27" s="72" t="e">
        <f t="shared" si="2"/>
        <v>#DIV/0!</v>
      </c>
      <c r="H27" s="72" t="e">
        <f t="shared" si="1"/>
        <v>#DIV/0!</v>
      </c>
    </row>
    <row r="28" spans="1:8" ht="12.75" customHeight="1" hidden="1">
      <c r="A28" s="59" t="s">
        <v>25</v>
      </c>
      <c r="B28" s="59"/>
      <c r="C28" s="57" t="s">
        <v>26</v>
      </c>
      <c r="D28" s="55"/>
      <c r="E28" s="70"/>
      <c r="F28" s="70"/>
      <c r="G28" s="72" t="e">
        <f t="shared" si="2"/>
        <v>#DIV/0!</v>
      </c>
      <c r="H28" s="72" t="e">
        <f t="shared" si="1"/>
        <v>#DIV/0!</v>
      </c>
    </row>
    <row r="29" spans="1:8" ht="12.75" customHeight="1" hidden="1">
      <c r="A29" s="59" t="s">
        <v>27</v>
      </c>
      <c r="B29" s="59"/>
      <c r="C29" s="57" t="s">
        <v>28</v>
      </c>
      <c r="D29" s="55"/>
      <c r="E29" s="70"/>
      <c r="F29" s="70"/>
      <c r="G29" s="72" t="e">
        <f t="shared" si="2"/>
        <v>#DIV/0!</v>
      </c>
      <c r="H29" s="72" t="e">
        <f t="shared" si="1"/>
        <v>#DIV/0!</v>
      </c>
    </row>
    <row r="30" spans="1:8" ht="12.75" customHeight="1" hidden="1">
      <c r="A30" s="59" t="s">
        <v>29</v>
      </c>
      <c r="B30" s="59"/>
      <c r="C30" s="57" t="s">
        <v>30</v>
      </c>
      <c r="D30" s="55"/>
      <c r="E30" s="70"/>
      <c r="F30" s="70"/>
      <c r="G30" s="72" t="e">
        <f t="shared" si="2"/>
        <v>#DIV/0!</v>
      </c>
      <c r="H30" s="72" t="e">
        <f t="shared" si="1"/>
        <v>#DIV/0!</v>
      </c>
    </row>
    <row r="31" spans="1:8" ht="15" customHeight="1" hidden="1">
      <c r="A31" s="59" t="s">
        <v>31</v>
      </c>
      <c r="B31" s="59"/>
      <c r="C31" s="57" t="s">
        <v>32</v>
      </c>
      <c r="D31" s="55"/>
      <c r="E31" s="70"/>
      <c r="F31" s="70"/>
      <c r="G31" s="72" t="e">
        <f t="shared" si="2"/>
        <v>#DIV/0!</v>
      </c>
      <c r="H31" s="72" t="e">
        <f t="shared" si="1"/>
        <v>#DIV/0!</v>
      </c>
    </row>
    <row r="32" spans="1:8" s="9" customFormat="1" ht="18.75" customHeight="1">
      <c r="A32" s="52" t="s">
        <v>33</v>
      </c>
      <c r="B32" s="53" t="s">
        <v>34</v>
      </c>
      <c r="C32" s="53"/>
      <c r="D32" s="52">
        <f>D33+D34+D35</f>
        <v>5212.3</v>
      </c>
      <c r="E32" s="69">
        <f>E33+E34+E35</f>
        <v>5293.9</v>
      </c>
      <c r="F32" s="69">
        <f>F33+F34+F35</f>
        <v>5015.2</v>
      </c>
      <c r="G32" s="72">
        <f t="shared" si="2"/>
        <v>94.73545023517633</v>
      </c>
      <c r="H32" s="72">
        <f t="shared" si="1"/>
        <v>94.73545023517633</v>
      </c>
    </row>
    <row r="33" spans="1:8" s="12" customFormat="1" ht="15" customHeight="1">
      <c r="A33" s="59" t="s">
        <v>109</v>
      </c>
      <c r="B33" s="59"/>
      <c r="C33" s="57" t="s">
        <v>35</v>
      </c>
      <c r="D33" s="55">
        <v>385</v>
      </c>
      <c r="E33" s="70">
        <v>273.6</v>
      </c>
      <c r="F33" s="70">
        <v>273.5</v>
      </c>
      <c r="G33" s="72">
        <f t="shared" si="2"/>
        <v>99.96345029239765</v>
      </c>
      <c r="H33" s="72">
        <f t="shared" si="1"/>
        <v>99.96345029239765</v>
      </c>
    </row>
    <row r="34" spans="1:8" s="12" customFormat="1" ht="30.75" customHeight="1">
      <c r="A34" s="59" t="s">
        <v>121</v>
      </c>
      <c r="B34" s="59"/>
      <c r="C34" s="57" t="s">
        <v>35</v>
      </c>
      <c r="D34" s="55">
        <v>780</v>
      </c>
      <c r="E34" s="70">
        <v>780</v>
      </c>
      <c r="F34" s="70">
        <v>576.3</v>
      </c>
      <c r="G34" s="72">
        <f t="shared" si="2"/>
        <v>73.88461538461539</v>
      </c>
      <c r="H34" s="72">
        <f t="shared" si="1"/>
        <v>73.88461538461539</v>
      </c>
    </row>
    <row r="35" spans="1:8" ht="17.25" customHeight="1">
      <c r="A35" s="59" t="s">
        <v>116</v>
      </c>
      <c r="B35" s="59"/>
      <c r="C35" s="57" t="s">
        <v>111</v>
      </c>
      <c r="D35" s="55">
        <v>4047.3</v>
      </c>
      <c r="E35" s="70">
        <v>4240.3</v>
      </c>
      <c r="F35" s="70">
        <v>4165.4</v>
      </c>
      <c r="G35" s="72">
        <f t="shared" si="2"/>
        <v>98.23361554606984</v>
      </c>
      <c r="H35" s="72">
        <f t="shared" si="1"/>
        <v>98.23361554606984</v>
      </c>
    </row>
    <row r="36" spans="1:8" ht="25.5" customHeight="1" hidden="1">
      <c r="A36" s="59" t="s">
        <v>38</v>
      </c>
      <c r="B36" s="59"/>
      <c r="C36" s="57" t="s">
        <v>110</v>
      </c>
      <c r="D36" s="55"/>
      <c r="E36" s="70">
        <f>-F3</f>
        <v>0</v>
      </c>
      <c r="F36" s="70">
        <v>0</v>
      </c>
      <c r="G36" s="72" t="e">
        <f t="shared" si="2"/>
        <v>#DIV/0!</v>
      </c>
      <c r="H36" s="72" t="e">
        <f t="shared" si="1"/>
        <v>#DIV/0!</v>
      </c>
    </row>
    <row r="37" spans="1:8" ht="14.25" customHeight="1">
      <c r="A37" s="63" t="s">
        <v>112</v>
      </c>
      <c r="B37" s="53" t="s">
        <v>90</v>
      </c>
      <c r="C37" s="53"/>
      <c r="D37" s="52">
        <f>D38</f>
        <v>61</v>
      </c>
      <c r="E37" s="69">
        <f>E38</f>
        <v>61</v>
      </c>
      <c r="F37" s="71">
        <v>61</v>
      </c>
      <c r="G37" s="72">
        <f t="shared" si="2"/>
        <v>100</v>
      </c>
      <c r="H37" s="72">
        <f t="shared" si="1"/>
        <v>100</v>
      </c>
    </row>
    <row r="38" spans="1:8" ht="18.75" customHeight="1">
      <c r="A38" s="59" t="s">
        <v>113</v>
      </c>
      <c r="B38" s="59"/>
      <c r="C38" s="57"/>
      <c r="D38" s="55">
        <v>61</v>
      </c>
      <c r="E38" s="70">
        <v>61</v>
      </c>
      <c r="F38" s="70">
        <v>61</v>
      </c>
      <c r="G38" s="72">
        <f t="shared" si="2"/>
        <v>100</v>
      </c>
      <c r="H38" s="72">
        <f t="shared" si="1"/>
        <v>100</v>
      </c>
    </row>
    <row r="39" spans="1:8" s="9" customFormat="1" ht="36.75" customHeight="1">
      <c r="A39" s="52" t="s">
        <v>40</v>
      </c>
      <c r="B39" s="53" t="s">
        <v>41</v>
      </c>
      <c r="C39" s="53"/>
      <c r="D39" s="52">
        <v>7860</v>
      </c>
      <c r="E39" s="69">
        <f>E40+E44</f>
        <v>7860</v>
      </c>
      <c r="F39" s="69">
        <f>F40+F44</f>
        <v>7803.6</v>
      </c>
      <c r="G39" s="72">
        <f t="shared" si="2"/>
        <v>99.2824427480916</v>
      </c>
      <c r="H39" s="72">
        <f t="shared" si="1"/>
        <v>99.2824427480916</v>
      </c>
    </row>
    <row r="40" spans="1:8" ht="22.5" customHeight="1">
      <c r="A40" s="59" t="s">
        <v>42</v>
      </c>
      <c r="B40" s="59"/>
      <c r="C40" s="57" t="s">
        <v>43</v>
      </c>
      <c r="D40" s="55">
        <v>7060</v>
      </c>
      <c r="E40" s="70">
        <v>7170.9</v>
      </c>
      <c r="F40" s="70">
        <v>7114.5</v>
      </c>
      <c r="G40" s="72">
        <f t="shared" si="2"/>
        <v>99.2134878467138</v>
      </c>
      <c r="H40" s="72">
        <f t="shared" si="1"/>
        <v>99.2134878467138</v>
      </c>
    </row>
    <row r="41" spans="1:8" ht="12.75" customHeight="1" hidden="1">
      <c r="A41" s="59" t="s">
        <v>44</v>
      </c>
      <c r="B41" s="59"/>
      <c r="C41" s="57" t="s">
        <v>45</v>
      </c>
      <c r="D41" s="55"/>
      <c r="E41" s="70"/>
      <c r="F41" s="70"/>
      <c r="G41" s="72" t="e">
        <f t="shared" si="2"/>
        <v>#DIV/0!</v>
      </c>
      <c r="H41" s="72" t="e">
        <f t="shared" si="1"/>
        <v>#DIV/0!</v>
      </c>
    </row>
    <row r="42" spans="1:8" ht="12.75" customHeight="1" hidden="1">
      <c r="A42" s="59" t="s">
        <v>46</v>
      </c>
      <c r="B42" s="59"/>
      <c r="C42" s="57" t="s">
        <v>47</v>
      </c>
      <c r="D42" s="55"/>
      <c r="E42" s="70"/>
      <c r="F42" s="70"/>
      <c r="G42" s="72" t="e">
        <f t="shared" si="2"/>
        <v>#DIV/0!</v>
      </c>
      <c r="H42" s="72" t="e">
        <f t="shared" si="1"/>
        <v>#DIV/0!</v>
      </c>
    </row>
    <row r="43" spans="1:8" ht="25.5" customHeight="1" hidden="1">
      <c r="A43" s="59" t="s">
        <v>48</v>
      </c>
      <c r="B43" s="59"/>
      <c r="C43" s="57" t="s">
        <v>49</v>
      </c>
      <c r="D43" s="55"/>
      <c r="E43" s="70"/>
      <c r="F43" s="70"/>
      <c r="G43" s="72" t="e">
        <f t="shared" si="2"/>
        <v>#DIV/0!</v>
      </c>
      <c r="H43" s="72" t="e">
        <f t="shared" si="1"/>
        <v>#DIV/0!</v>
      </c>
    </row>
    <row r="44" spans="1:8" ht="27" customHeight="1">
      <c r="A44" s="59" t="s">
        <v>141</v>
      </c>
      <c r="B44" s="59"/>
      <c r="C44" s="57" t="s">
        <v>43</v>
      </c>
      <c r="D44" s="55">
        <v>800</v>
      </c>
      <c r="E44" s="70">
        <v>689.1</v>
      </c>
      <c r="F44" s="70">
        <v>689.1</v>
      </c>
      <c r="G44" s="72">
        <f t="shared" si="2"/>
        <v>100</v>
      </c>
      <c r="H44" s="72">
        <f t="shared" si="1"/>
        <v>100</v>
      </c>
    </row>
    <row r="45" spans="1:8" s="9" customFormat="1" ht="14.25" customHeight="1">
      <c r="A45" s="52" t="s">
        <v>50</v>
      </c>
      <c r="B45" s="53" t="s">
        <v>51</v>
      </c>
      <c r="C45" s="53"/>
      <c r="D45" s="52">
        <f>SUM(D46:D46)</f>
        <v>250</v>
      </c>
      <c r="E45" s="69">
        <f>E46</f>
        <v>250</v>
      </c>
      <c r="F45" s="69">
        <f>SUM(F46:F46)</f>
        <v>250</v>
      </c>
      <c r="G45" s="72">
        <f t="shared" si="2"/>
        <v>100</v>
      </c>
      <c r="H45" s="72">
        <f t="shared" si="1"/>
        <v>100</v>
      </c>
    </row>
    <row r="46" spans="1:8" ht="13.5" customHeight="1">
      <c r="A46" s="59" t="s">
        <v>52</v>
      </c>
      <c r="B46" s="59"/>
      <c r="C46" s="57" t="s">
        <v>114</v>
      </c>
      <c r="D46" s="55">
        <v>250</v>
      </c>
      <c r="E46" s="70">
        <v>250</v>
      </c>
      <c r="F46" s="70">
        <v>250</v>
      </c>
      <c r="G46" s="72">
        <f t="shared" si="2"/>
        <v>100</v>
      </c>
      <c r="H46" s="72">
        <f t="shared" si="1"/>
        <v>100</v>
      </c>
    </row>
    <row r="47" spans="1:8" ht="22.5" customHeight="1">
      <c r="A47" s="52" t="s">
        <v>56</v>
      </c>
      <c r="B47" s="52">
        <v>1100</v>
      </c>
      <c r="C47" s="64"/>
      <c r="D47" s="52">
        <f>D48</f>
        <v>183.8</v>
      </c>
      <c r="E47" s="69">
        <f>E48</f>
        <v>183.8</v>
      </c>
      <c r="F47" s="69">
        <f>F48</f>
        <v>183.8</v>
      </c>
      <c r="G47" s="72">
        <f t="shared" si="2"/>
        <v>100</v>
      </c>
      <c r="H47" s="72">
        <f t="shared" si="1"/>
        <v>100</v>
      </c>
    </row>
    <row r="48" spans="1:8" ht="24" customHeight="1">
      <c r="A48" s="59" t="s">
        <v>119</v>
      </c>
      <c r="B48" s="59"/>
      <c r="C48" s="57" t="s">
        <v>120</v>
      </c>
      <c r="D48" s="55">
        <v>183.8</v>
      </c>
      <c r="E48" s="70">
        <v>183.8</v>
      </c>
      <c r="F48" s="70">
        <v>183.8</v>
      </c>
      <c r="G48" s="72">
        <f t="shared" si="2"/>
        <v>100</v>
      </c>
      <c r="H48" s="72">
        <f t="shared" si="1"/>
        <v>100</v>
      </c>
    </row>
    <row r="49" spans="1:8" s="9" customFormat="1" ht="21" customHeight="1">
      <c r="A49" s="67" t="s">
        <v>54</v>
      </c>
      <c r="B49" s="67"/>
      <c r="C49" s="58"/>
      <c r="D49" s="58">
        <f>D47+D45+D39+D32+D25+D22+D20+D14+D37</f>
        <v>21802.899999999998</v>
      </c>
      <c r="E49" s="69">
        <f>E14+E20+E22+E25+E32+E37+E39+E45+E47</f>
        <v>22030.999999999996</v>
      </c>
      <c r="F49" s="69">
        <f>F47+F45+F39+F37+F32+F25+F22+F20+F14</f>
        <v>21386.899999999998</v>
      </c>
      <c r="G49" s="72">
        <f t="shared" si="2"/>
        <v>97.07639235622533</v>
      </c>
      <c r="H49" s="72">
        <f t="shared" si="1"/>
        <v>97.07639235622533</v>
      </c>
    </row>
    <row r="50" ht="12.75">
      <c r="D50" s="49"/>
    </row>
  </sheetData>
  <mergeCells count="11">
    <mergeCell ref="C1:D1"/>
    <mergeCell ref="A11:A13"/>
    <mergeCell ref="B11:B13"/>
    <mergeCell ref="C11:C13"/>
    <mergeCell ref="D11:D13"/>
    <mergeCell ref="B4:E4"/>
    <mergeCell ref="E11:E13"/>
    <mergeCell ref="F11:F13"/>
    <mergeCell ref="A7:D7"/>
    <mergeCell ref="H11:H12"/>
    <mergeCell ref="G11:G13"/>
  </mergeCells>
  <printOptions/>
  <pageMargins left="0.3937007874015748" right="0" top="0" bottom="0" header="0.1968503937007874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workbookViewId="0" topLeftCell="A1">
      <selection activeCell="C27" sqref="C27"/>
    </sheetView>
  </sheetViews>
  <sheetFormatPr defaultColWidth="9.00390625" defaultRowHeight="12.75"/>
  <cols>
    <col min="1" max="1" width="43.75390625" style="1" customWidth="1"/>
    <col min="2" max="2" width="6.00390625" style="1" customWidth="1"/>
    <col min="3" max="3" width="7.25390625" style="2" customWidth="1"/>
    <col min="4" max="6" width="8.00390625" style="1" customWidth="1"/>
    <col min="7" max="7" width="8.75390625" style="1" customWidth="1"/>
    <col min="8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85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76" t="s">
        <v>72</v>
      </c>
      <c r="B6" s="76"/>
      <c r="C6" s="76"/>
      <c r="D6" s="76"/>
      <c r="E6" s="17"/>
      <c r="F6" s="17"/>
    </row>
    <row r="7" spans="1:6" ht="15.75" customHeight="1">
      <c r="A7" s="100" t="s">
        <v>73</v>
      </c>
      <c r="B7" s="100"/>
      <c r="C7" s="100"/>
      <c r="D7" s="100"/>
      <c r="E7" s="18"/>
      <c r="F7" s="18"/>
    </row>
    <row r="8" spans="1:6" ht="15" customHeight="1">
      <c r="A8" s="25" t="s">
        <v>64</v>
      </c>
      <c r="B8" s="25"/>
      <c r="C8" s="25"/>
      <c r="D8" s="25"/>
      <c r="E8" s="18"/>
      <c r="F8" s="18"/>
    </row>
    <row r="9" spans="1:2" ht="27.75" customHeight="1">
      <c r="A9" s="5" t="s">
        <v>83</v>
      </c>
      <c r="B9" s="5"/>
    </row>
    <row r="10" spans="1:8" ht="21" customHeight="1">
      <c r="A10" s="77" t="s">
        <v>0</v>
      </c>
      <c r="B10" s="77" t="s">
        <v>1</v>
      </c>
      <c r="C10" s="77" t="s">
        <v>2</v>
      </c>
      <c r="D10" s="97" t="s">
        <v>66</v>
      </c>
      <c r="E10" s="97" t="s">
        <v>80</v>
      </c>
      <c r="F10" s="97" t="s">
        <v>81</v>
      </c>
      <c r="G10" s="94" t="s">
        <v>82</v>
      </c>
      <c r="H10" s="94" t="s">
        <v>84</v>
      </c>
    </row>
    <row r="11" spans="1:8" ht="16.5" customHeight="1">
      <c r="A11" s="101"/>
      <c r="B11" s="101"/>
      <c r="C11" s="101"/>
      <c r="D11" s="98"/>
      <c r="E11" s="98"/>
      <c r="F11" s="98"/>
      <c r="G11" s="95"/>
      <c r="H11" s="95"/>
    </row>
    <row r="12" spans="1:8" ht="4.5" customHeight="1">
      <c r="A12" s="78"/>
      <c r="B12" s="78"/>
      <c r="C12" s="78"/>
      <c r="D12" s="99"/>
      <c r="E12" s="99"/>
      <c r="F12" s="99"/>
      <c r="G12" s="96"/>
      <c r="H12" s="96"/>
    </row>
    <row r="13" spans="1:8" s="9" customFormat="1" ht="19.5" customHeight="1">
      <c r="A13" s="7" t="s">
        <v>3</v>
      </c>
      <c r="B13" s="8" t="s">
        <v>4</v>
      </c>
      <c r="C13" s="8"/>
      <c r="D13" s="7">
        <f>D14+D15+D17</f>
        <v>4163.6</v>
      </c>
      <c r="E13" s="7">
        <f>E14+E15+E17</f>
        <v>3130.1</v>
      </c>
      <c r="F13" s="7">
        <f>F14+F15+F17</f>
        <v>2758.8</v>
      </c>
      <c r="G13" s="29">
        <f>F13*100/E13</f>
        <v>88.1377591770231</v>
      </c>
      <c r="H13" s="29">
        <f>F13/D13*100</f>
        <v>66.25996733595927</v>
      </c>
    </row>
    <row r="14" spans="1:8" s="9" customFormat="1" ht="21.75" customHeight="1">
      <c r="A14" s="6" t="s">
        <v>74</v>
      </c>
      <c r="B14" s="8"/>
      <c r="C14" s="11" t="s">
        <v>75</v>
      </c>
      <c r="D14" s="6">
        <v>200</v>
      </c>
      <c r="E14" s="6">
        <v>150</v>
      </c>
      <c r="F14" s="6">
        <v>32.4</v>
      </c>
      <c r="G14" s="29">
        <f>F14*100/E14</f>
        <v>21.6</v>
      </c>
      <c r="H14" s="29">
        <f aca="true" t="shared" si="0" ref="H14:H44">F14/D14*100</f>
        <v>16.2</v>
      </c>
    </row>
    <row r="15" spans="1:8" ht="12.75" customHeight="1">
      <c r="A15" s="10" t="s">
        <v>5</v>
      </c>
      <c r="B15" s="10"/>
      <c r="C15" s="11" t="s">
        <v>6</v>
      </c>
      <c r="D15" s="6">
        <v>3863.6</v>
      </c>
      <c r="E15" s="6">
        <v>2900.1</v>
      </c>
      <c r="F15" s="6">
        <v>2726.4</v>
      </c>
      <c r="G15" s="29">
        <f>F15*100/E15</f>
        <v>94.01055136029792</v>
      </c>
      <c r="H15" s="29">
        <f t="shared" si="0"/>
        <v>70.56631121234082</v>
      </c>
    </row>
    <row r="16" spans="1:8" ht="15" customHeight="1">
      <c r="A16" s="10" t="s">
        <v>7</v>
      </c>
      <c r="B16" s="10"/>
      <c r="C16" s="11" t="s">
        <v>8</v>
      </c>
      <c r="D16" s="6"/>
      <c r="E16" s="6"/>
      <c r="F16" s="6"/>
      <c r="G16" s="29"/>
      <c r="H16" s="29"/>
    </row>
    <row r="17" spans="1:8" ht="12.75" customHeight="1">
      <c r="A17" s="14" t="s">
        <v>9</v>
      </c>
      <c r="B17" s="14"/>
      <c r="C17" s="15" t="s">
        <v>10</v>
      </c>
      <c r="D17" s="16">
        <v>100</v>
      </c>
      <c r="E17" s="6">
        <v>80</v>
      </c>
      <c r="F17" s="6">
        <v>0</v>
      </c>
      <c r="G17" s="29">
        <f>F17*100/E17</f>
        <v>0</v>
      </c>
      <c r="H17" s="29">
        <f t="shared" si="0"/>
        <v>0</v>
      </c>
    </row>
    <row r="18" spans="1:8" ht="12.75" customHeight="1">
      <c r="A18" s="10" t="s">
        <v>11</v>
      </c>
      <c r="B18" s="10"/>
      <c r="C18" s="11" t="s">
        <v>12</v>
      </c>
      <c r="D18" s="6"/>
      <c r="E18" s="6"/>
      <c r="F18" s="6"/>
      <c r="G18" s="29"/>
      <c r="H18" s="29"/>
    </row>
    <row r="19" spans="1:9" ht="12.75" customHeight="1">
      <c r="A19" s="13" t="s">
        <v>60</v>
      </c>
      <c r="B19" s="13" t="s">
        <v>62</v>
      </c>
      <c r="C19" s="11"/>
      <c r="D19" s="7">
        <f>D20</f>
        <v>149.3</v>
      </c>
      <c r="E19" s="7">
        <f>E20</f>
        <v>111.9</v>
      </c>
      <c r="F19" s="7">
        <f>F20</f>
        <v>111.9</v>
      </c>
      <c r="G19" s="29">
        <f aca="true" t="shared" si="1" ref="G19:G25">F19*100/E19</f>
        <v>100</v>
      </c>
      <c r="H19" s="29">
        <f t="shared" si="0"/>
        <v>74.94976557267246</v>
      </c>
      <c r="I19" s="28"/>
    </row>
    <row r="20" spans="1:8" ht="12.75" customHeight="1">
      <c r="A20" s="10" t="s">
        <v>61</v>
      </c>
      <c r="B20" s="10"/>
      <c r="C20" s="11" t="s">
        <v>63</v>
      </c>
      <c r="D20" s="6">
        <v>149.3</v>
      </c>
      <c r="E20" s="6">
        <v>111.9</v>
      </c>
      <c r="F20" s="6">
        <v>111.9</v>
      </c>
      <c r="G20" s="30">
        <f t="shared" si="1"/>
        <v>100</v>
      </c>
      <c r="H20" s="29">
        <f t="shared" si="0"/>
        <v>74.94976557267246</v>
      </c>
    </row>
    <row r="21" spans="1:8" s="9" customFormat="1" ht="25.5" customHeight="1">
      <c r="A21" s="7" t="s">
        <v>13</v>
      </c>
      <c r="B21" s="8" t="s">
        <v>14</v>
      </c>
      <c r="C21" s="8"/>
      <c r="D21" s="7">
        <f>SUM(D22:D23)</f>
        <v>100</v>
      </c>
      <c r="E21" s="7">
        <f>SUM(E22:E23)</f>
        <v>90</v>
      </c>
      <c r="F21" s="7">
        <f>SUM(F22:F23)</f>
        <v>0</v>
      </c>
      <c r="G21" s="29">
        <f t="shared" si="1"/>
        <v>0</v>
      </c>
      <c r="H21" s="29">
        <f t="shared" si="0"/>
        <v>0</v>
      </c>
    </row>
    <row r="22" spans="1:8" ht="24" customHeight="1">
      <c r="A22" s="10" t="s">
        <v>15</v>
      </c>
      <c r="B22" s="10"/>
      <c r="C22" s="11" t="s">
        <v>16</v>
      </c>
      <c r="D22" s="6">
        <v>50</v>
      </c>
      <c r="E22" s="6">
        <v>40</v>
      </c>
      <c r="F22" s="6">
        <v>0</v>
      </c>
      <c r="G22" s="29">
        <f t="shared" si="1"/>
        <v>0</v>
      </c>
      <c r="H22" s="29">
        <f t="shared" si="0"/>
        <v>0</v>
      </c>
    </row>
    <row r="23" spans="1:8" ht="12.75" customHeight="1">
      <c r="A23" s="10" t="s">
        <v>17</v>
      </c>
      <c r="B23" s="10"/>
      <c r="C23" s="11" t="s">
        <v>18</v>
      </c>
      <c r="D23" s="6">
        <v>50</v>
      </c>
      <c r="E23" s="6">
        <v>50</v>
      </c>
      <c r="F23" s="6">
        <v>0</v>
      </c>
      <c r="G23" s="29">
        <f t="shared" si="1"/>
        <v>0</v>
      </c>
      <c r="H23" s="29">
        <f t="shared" si="0"/>
        <v>0</v>
      </c>
    </row>
    <row r="24" spans="1:8" s="9" customFormat="1" ht="12.75" customHeight="1">
      <c r="A24" s="7" t="s">
        <v>19</v>
      </c>
      <c r="B24" s="8" t="s">
        <v>20</v>
      </c>
      <c r="C24" s="8"/>
      <c r="D24" s="7">
        <f>SUM(D25:D30)</f>
        <v>132.6</v>
      </c>
      <c r="E24" s="7">
        <v>97.6</v>
      </c>
      <c r="F24" s="7">
        <f>SUM(F25:F30)</f>
        <v>15</v>
      </c>
      <c r="G24" s="29">
        <f t="shared" si="1"/>
        <v>15.368852459016395</v>
      </c>
      <c r="H24" s="29">
        <f t="shared" si="0"/>
        <v>11.312217194570136</v>
      </c>
    </row>
    <row r="25" spans="1:8" ht="12.75" customHeight="1">
      <c r="A25" s="10" t="s">
        <v>21</v>
      </c>
      <c r="B25" s="10"/>
      <c r="C25" s="11" t="s">
        <v>22</v>
      </c>
      <c r="D25" s="6">
        <v>132.6</v>
      </c>
      <c r="E25" s="6">
        <v>97.6</v>
      </c>
      <c r="F25" s="6">
        <v>15</v>
      </c>
      <c r="G25" s="30">
        <f t="shared" si="1"/>
        <v>15.368852459016395</v>
      </c>
      <c r="H25" s="29">
        <f t="shared" si="0"/>
        <v>11.312217194570136</v>
      </c>
    </row>
    <row r="26" spans="1:8" ht="12.75" customHeight="1">
      <c r="A26" s="10" t="s">
        <v>23</v>
      </c>
      <c r="B26" s="10"/>
      <c r="C26" s="11" t="s">
        <v>24</v>
      </c>
      <c r="D26" s="6"/>
      <c r="E26" s="6"/>
      <c r="F26" s="6"/>
      <c r="G26" s="29"/>
      <c r="H26" s="29"/>
    </row>
    <row r="27" spans="1:8" ht="12.75" customHeight="1">
      <c r="A27" s="10" t="s">
        <v>25</v>
      </c>
      <c r="B27" s="10"/>
      <c r="C27" s="11" t="s">
        <v>26</v>
      </c>
      <c r="D27" s="6"/>
      <c r="E27" s="6"/>
      <c r="F27" s="6"/>
      <c r="G27" s="29"/>
      <c r="H27" s="29"/>
    </row>
    <row r="28" spans="1:8" ht="12.75" customHeight="1">
      <c r="A28" s="10" t="s">
        <v>27</v>
      </c>
      <c r="B28" s="10"/>
      <c r="C28" s="11" t="s">
        <v>28</v>
      </c>
      <c r="D28" s="6"/>
      <c r="E28" s="6"/>
      <c r="F28" s="6"/>
      <c r="G28" s="29"/>
      <c r="H28" s="29"/>
    </row>
    <row r="29" spans="1:8" ht="12.75" customHeight="1">
      <c r="A29" s="10" t="s">
        <v>29</v>
      </c>
      <c r="B29" s="10"/>
      <c r="C29" s="11" t="s">
        <v>30</v>
      </c>
      <c r="D29" s="6"/>
      <c r="E29" s="6"/>
      <c r="F29" s="6"/>
      <c r="G29" s="29"/>
      <c r="H29" s="29"/>
    </row>
    <row r="30" spans="1:8" ht="15" customHeight="1">
      <c r="A30" s="10" t="s">
        <v>31</v>
      </c>
      <c r="B30" s="10"/>
      <c r="C30" s="11" t="s">
        <v>32</v>
      </c>
      <c r="D30" s="6"/>
      <c r="E30" s="6"/>
      <c r="F30" s="6"/>
      <c r="G30" s="29"/>
      <c r="H30" s="29"/>
    </row>
    <row r="31" spans="1:8" s="9" customFormat="1" ht="12.75" customHeight="1">
      <c r="A31" s="7" t="s">
        <v>33</v>
      </c>
      <c r="B31" s="8" t="s">
        <v>34</v>
      </c>
      <c r="C31" s="8"/>
      <c r="D31" s="7">
        <f>D32+D33</f>
        <v>1400</v>
      </c>
      <c r="E31" s="7">
        <f>E32+E33</f>
        <v>1100</v>
      </c>
      <c r="F31" s="7">
        <f>F32+F33</f>
        <v>1042.9</v>
      </c>
      <c r="G31" s="29">
        <f>F31*100/E31</f>
        <v>94.80909090909093</v>
      </c>
      <c r="H31" s="29">
        <f t="shared" si="0"/>
        <v>74.49285714285715</v>
      </c>
    </row>
    <row r="32" spans="1:8" s="12" customFormat="1" ht="12.75" customHeight="1">
      <c r="A32" s="10" t="s">
        <v>55</v>
      </c>
      <c r="B32" s="10"/>
      <c r="C32" s="11" t="s">
        <v>35</v>
      </c>
      <c r="D32" s="6"/>
      <c r="E32" s="6">
        <v>0</v>
      </c>
      <c r="F32" s="6"/>
      <c r="G32" s="29"/>
      <c r="H32" s="29"/>
    </row>
    <row r="33" spans="1:8" ht="12.75" customHeight="1">
      <c r="A33" s="10" t="s">
        <v>36</v>
      </c>
      <c r="B33" s="10"/>
      <c r="C33" s="11" t="s">
        <v>37</v>
      </c>
      <c r="D33" s="6">
        <v>1400</v>
      </c>
      <c r="E33" s="6">
        <v>1100</v>
      </c>
      <c r="F33" s="6">
        <v>1042.9</v>
      </c>
      <c r="G33" s="30">
        <f>F33*100/E33</f>
        <v>94.80909090909093</v>
      </c>
      <c r="H33" s="29">
        <f t="shared" si="0"/>
        <v>74.49285714285715</v>
      </c>
    </row>
    <row r="34" spans="1:8" ht="14.25" customHeight="1">
      <c r="A34" s="10" t="s">
        <v>38</v>
      </c>
      <c r="B34" s="10"/>
      <c r="C34" s="11" t="s">
        <v>39</v>
      </c>
      <c r="D34" s="6"/>
      <c r="E34" s="6"/>
      <c r="F34" s="6"/>
      <c r="G34" s="29"/>
      <c r="H34" s="29"/>
    </row>
    <row r="35" spans="1:8" s="9" customFormat="1" ht="23.25" customHeight="1">
      <c r="A35" s="7" t="s">
        <v>40</v>
      </c>
      <c r="B35" s="8" t="s">
        <v>41</v>
      </c>
      <c r="C35" s="8"/>
      <c r="D35" s="7">
        <f>D36</f>
        <v>3359</v>
      </c>
      <c r="E35" s="7">
        <f>E36</f>
        <v>2487</v>
      </c>
      <c r="F35" s="7">
        <f>F36</f>
        <v>1980.5</v>
      </c>
      <c r="G35" s="29">
        <f>F35*100/E35</f>
        <v>79.63409730599115</v>
      </c>
      <c r="H35" s="29">
        <f t="shared" si="0"/>
        <v>58.961000297707656</v>
      </c>
    </row>
    <row r="36" spans="1:8" ht="12.75" customHeight="1">
      <c r="A36" s="10" t="s">
        <v>42</v>
      </c>
      <c r="B36" s="10"/>
      <c r="C36" s="11" t="s">
        <v>43</v>
      </c>
      <c r="D36" s="6">
        <v>3359</v>
      </c>
      <c r="E36" s="6">
        <v>2487</v>
      </c>
      <c r="F36" s="6">
        <v>1980.5</v>
      </c>
      <c r="G36" s="30">
        <f>F36*100/E36</f>
        <v>79.63409730599115</v>
      </c>
      <c r="H36" s="29">
        <f t="shared" si="0"/>
        <v>58.961000297707656</v>
      </c>
    </row>
    <row r="37" spans="1:8" ht="12.75" customHeight="1">
      <c r="A37" s="10" t="s">
        <v>44</v>
      </c>
      <c r="B37" s="10"/>
      <c r="C37" s="11" t="s">
        <v>45</v>
      </c>
      <c r="D37" s="6"/>
      <c r="E37" s="6"/>
      <c r="F37" s="6"/>
      <c r="G37" s="29"/>
      <c r="H37" s="29"/>
    </row>
    <row r="38" spans="1:8" ht="12.75" customHeight="1">
      <c r="A38" s="10" t="s">
        <v>46</v>
      </c>
      <c r="B38" s="10"/>
      <c r="C38" s="11" t="s">
        <v>47</v>
      </c>
      <c r="D38" s="6"/>
      <c r="E38" s="6"/>
      <c r="F38" s="6"/>
      <c r="G38" s="29"/>
      <c r="H38" s="29"/>
    </row>
    <row r="39" spans="1:8" ht="25.5" customHeight="1">
      <c r="A39" s="10" t="s">
        <v>48</v>
      </c>
      <c r="B39" s="10"/>
      <c r="C39" s="11" t="s">
        <v>49</v>
      </c>
      <c r="D39" s="6"/>
      <c r="E39" s="6"/>
      <c r="F39" s="6"/>
      <c r="G39" s="29"/>
      <c r="H39" s="29"/>
    </row>
    <row r="40" spans="1:8" s="9" customFormat="1" ht="12.75" customHeight="1">
      <c r="A40" s="7" t="s">
        <v>50</v>
      </c>
      <c r="B40" s="8" t="s">
        <v>51</v>
      </c>
      <c r="C40" s="8"/>
      <c r="D40" s="7">
        <f>SUM(D41:D41)</f>
        <v>102</v>
      </c>
      <c r="E40" s="7">
        <f>SUM(E41:E41)</f>
        <v>75</v>
      </c>
      <c r="F40" s="7">
        <v>71.5</v>
      </c>
      <c r="G40" s="29">
        <f>F40*100/E40</f>
        <v>95.33333333333333</v>
      </c>
      <c r="H40" s="29">
        <f t="shared" si="0"/>
        <v>70.09803921568627</v>
      </c>
    </row>
    <row r="41" spans="1:8" ht="12.75" customHeight="1">
      <c r="A41" s="10" t="s">
        <v>52</v>
      </c>
      <c r="B41" s="10"/>
      <c r="C41" s="11" t="s">
        <v>53</v>
      </c>
      <c r="D41" s="6">
        <v>102</v>
      </c>
      <c r="E41" s="6">
        <v>75</v>
      </c>
      <c r="F41" s="6">
        <v>71.5</v>
      </c>
      <c r="G41" s="30">
        <f>F41*100/E41</f>
        <v>95.33333333333333</v>
      </c>
      <c r="H41" s="29">
        <f t="shared" si="0"/>
        <v>70.09803921568627</v>
      </c>
    </row>
    <row r="42" spans="1:8" ht="14.25" customHeight="1">
      <c r="A42" s="7" t="s">
        <v>56</v>
      </c>
      <c r="B42" s="7">
        <v>1100</v>
      </c>
      <c r="C42" s="11"/>
      <c r="D42" s="7">
        <f>D43</f>
        <v>8667.1</v>
      </c>
      <c r="E42" s="7">
        <f>E43</f>
        <v>5107.4</v>
      </c>
      <c r="F42" s="7">
        <f>F43</f>
        <v>5041.4</v>
      </c>
      <c r="G42" s="29">
        <f>F42*100/E42</f>
        <v>98.70775737165681</v>
      </c>
      <c r="H42" s="29">
        <f t="shared" si="0"/>
        <v>58.16709164541772</v>
      </c>
    </row>
    <row r="43" spans="1:8" ht="14.25" customHeight="1">
      <c r="A43" s="10" t="s">
        <v>57</v>
      </c>
      <c r="B43" s="10"/>
      <c r="C43" s="11" t="s">
        <v>58</v>
      </c>
      <c r="D43" s="6">
        <v>8667.1</v>
      </c>
      <c r="E43" s="6">
        <v>5107.4</v>
      </c>
      <c r="F43" s="6">
        <v>5041.4</v>
      </c>
      <c r="G43" s="30">
        <f>F43*100/E43</f>
        <v>98.70775737165681</v>
      </c>
      <c r="H43" s="29">
        <f t="shared" si="0"/>
        <v>58.16709164541772</v>
      </c>
    </row>
    <row r="44" spans="1:8" s="9" customFormat="1" ht="12.75" customHeight="1">
      <c r="A44" s="13" t="s">
        <v>54</v>
      </c>
      <c r="B44" s="13"/>
      <c r="C44" s="7"/>
      <c r="D44" s="7">
        <f>D42+D40+D35+D31+D24+D21+D19+D13</f>
        <v>18073.6</v>
      </c>
      <c r="E44" s="7">
        <f>E42+E40+E35+E31+E24+E21+E19+E13</f>
        <v>12199</v>
      </c>
      <c r="F44" s="7">
        <f>F42+F40+F35+F31+F24+F21+F19+F13</f>
        <v>11022</v>
      </c>
      <c r="G44" s="29">
        <f>F44*100/E44</f>
        <v>90.35166816952209</v>
      </c>
      <c r="H44" s="29">
        <f t="shared" si="0"/>
        <v>60.983976628895185</v>
      </c>
    </row>
  </sheetData>
  <mergeCells count="12">
    <mergeCell ref="C1:D1"/>
    <mergeCell ref="A10:A12"/>
    <mergeCell ref="B10:B12"/>
    <mergeCell ref="C10:C12"/>
    <mergeCell ref="D10:D12"/>
    <mergeCell ref="H10:H12"/>
    <mergeCell ref="G10:G12"/>
    <mergeCell ref="B4:E4"/>
    <mergeCell ref="E10:E12"/>
    <mergeCell ref="F10:F12"/>
    <mergeCell ref="A6:D6"/>
    <mergeCell ref="A7:D7"/>
  </mergeCells>
  <printOptions/>
  <pageMargins left="0.34" right="0.2" top="0.16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2">
      <selection activeCell="A7" sqref="A7:D7"/>
    </sheetView>
  </sheetViews>
  <sheetFormatPr defaultColWidth="9.00390625" defaultRowHeight="12.75"/>
  <cols>
    <col min="1" max="1" width="44.00390625" style="1" customWidth="1"/>
    <col min="2" max="2" width="7.00390625" style="1" customWidth="1"/>
    <col min="3" max="3" width="9.25390625" style="2" customWidth="1"/>
    <col min="4" max="4" width="12.75390625" style="1" customWidth="1"/>
    <col min="5" max="5" width="8.00390625" style="1" hidden="1" customWidth="1"/>
    <col min="6" max="6" width="14.00390625" style="1" customWidth="1"/>
    <col min="7" max="7" width="8.75390625" style="1" hidden="1" customWidth="1"/>
    <col min="8" max="8" width="12.75390625" style="1" customWidth="1"/>
    <col min="9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94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76" t="s">
        <v>72</v>
      </c>
      <c r="B6" s="76"/>
      <c r="C6" s="76"/>
      <c r="D6" s="76"/>
      <c r="E6" s="17"/>
      <c r="F6" s="17"/>
    </row>
    <row r="7" spans="1:6" ht="15.75" customHeight="1">
      <c r="A7" s="100" t="s">
        <v>73</v>
      </c>
      <c r="B7" s="100"/>
      <c r="C7" s="100"/>
      <c r="D7" s="100"/>
      <c r="E7" s="18"/>
      <c r="F7" s="18"/>
    </row>
    <row r="8" spans="1:6" ht="15" customHeight="1">
      <c r="A8" s="25" t="s">
        <v>87</v>
      </c>
      <c r="B8" s="25"/>
      <c r="C8" s="25"/>
      <c r="D8" s="25"/>
      <c r="E8" s="18"/>
      <c r="F8" s="18"/>
    </row>
    <row r="9" spans="1:2" ht="27.75" customHeight="1">
      <c r="A9" s="5"/>
      <c r="B9" s="5"/>
    </row>
    <row r="10" spans="1:8" ht="21" customHeight="1">
      <c r="A10" s="77" t="s">
        <v>0</v>
      </c>
      <c r="B10" s="77" t="s">
        <v>1</v>
      </c>
      <c r="C10" s="77" t="s">
        <v>2</v>
      </c>
      <c r="D10" s="97" t="s">
        <v>66</v>
      </c>
      <c r="E10" s="97" t="s">
        <v>80</v>
      </c>
      <c r="F10" s="97" t="s">
        <v>86</v>
      </c>
      <c r="G10" s="94" t="s">
        <v>82</v>
      </c>
      <c r="H10" s="94" t="s">
        <v>84</v>
      </c>
    </row>
    <row r="11" spans="1:8" ht="12.75" customHeight="1">
      <c r="A11" s="101"/>
      <c r="B11" s="101"/>
      <c r="C11" s="101"/>
      <c r="D11" s="98"/>
      <c r="E11" s="98"/>
      <c r="F11" s="98"/>
      <c r="G11" s="95"/>
      <c r="H11" s="95"/>
    </row>
    <row r="12" spans="1:8" ht="4.5" customHeight="1" hidden="1">
      <c r="A12" s="78"/>
      <c r="B12" s="78"/>
      <c r="C12" s="78"/>
      <c r="D12" s="99"/>
      <c r="E12" s="99"/>
      <c r="F12" s="99"/>
      <c r="G12" s="96"/>
      <c r="H12" s="96"/>
    </row>
    <row r="13" spans="1:8" s="9" customFormat="1" ht="27.75" customHeight="1">
      <c r="A13" s="7" t="s">
        <v>3</v>
      </c>
      <c r="B13" s="8" t="s">
        <v>4</v>
      </c>
      <c r="C13" s="8"/>
      <c r="D13" s="29">
        <f>D14+D15+D17+D18</f>
        <v>4154</v>
      </c>
      <c r="E13" s="29">
        <f>E14+E15+E17+E18</f>
        <v>3130.1</v>
      </c>
      <c r="F13" s="29">
        <f>F14+F15+F17+F18</f>
        <v>3971.3</v>
      </c>
      <c r="G13" s="29">
        <f>F13*100/E13</f>
        <v>126.87454074949683</v>
      </c>
      <c r="H13" s="29">
        <f>F13/D13*100</f>
        <v>95.60182956186807</v>
      </c>
    </row>
    <row r="14" spans="1:8" s="9" customFormat="1" ht="27" customHeight="1">
      <c r="A14" s="6" t="s">
        <v>74</v>
      </c>
      <c r="B14" s="8"/>
      <c r="C14" s="11" t="s">
        <v>75</v>
      </c>
      <c r="D14" s="30">
        <v>200</v>
      </c>
      <c r="E14" s="6">
        <v>150</v>
      </c>
      <c r="F14" s="30">
        <v>57.3</v>
      </c>
      <c r="G14" s="29">
        <f>F14*100/E14</f>
        <v>38.2</v>
      </c>
      <c r="H14" s="29">
        <f>F14/D14*100</f>
        <v>28.65</v>
      </c>
    </row>
    <row r="15" spans="1:8" ht="12.75" customHeight="1">
      <c r="A15" s="10" t="s">
        <v>5</v>
      </c>
      <c r="B15" s="10"/>
      <c r="C15" s="11" t="s">
        <v>6</v>
      </c>
      <c r="D15" s="30">
        <v>3893</v>
      </c>
      <c r="E15" s="6">
        <v>2900.1</v>
      </c>
      <c r="F15" s="30">
        <v>3874</v>
      </c>
      <c r="G15" s="29">
        <f>F15*100/E15</f>
        <v>133.5816006344609</v>
      </c>
      <c r="H15" s="29">
        <f>F15/D15*100</f>
        <v>99.5119445157976</v>
      </c>
    </row>
    <row r="16" spans="1:8" ht="15" customHeight="1">
      <c r="A16" s="10" t="s">
        <v>7</v>
      </c>
      <c r="B16" s="10"/>
      <c r="C16" s="11" t="s">
        <v>8</v>
      </c>
      <c r="D16" s="30"/>
      <c r="E16" s="6"/>
      <c r="F16" s="30"/>
      <c r="G16" s="29"/>
      <c r="H16" s="29"/>
    </row>
    <row r="17" spans="1:8" ht="12.75" customHeight="1">
      <c r="A17" s="14" t="s">
        <v>9</v>
      </c>
      <c r="B17" s="14"/>
      <c r="C17" s="15" t="s">
        <v>10</v>
      </c>
      <c r="D17" s="37">
        <v>18</v>
      </c>
      <c r="E17" s="6">
        <v>80</v>
      </c>
      <c r="F17" s="30">
        <v>0</v>
      </c>
      <c r="G17" s="29">
        <f>F17*100/E17</f>
        <v>0</v>
      </c>
      <c r="H17" s="29">
        <f>F17/D17*100</f>
        <v>0</v>
      </c>
    </row>
    <row r="18" spans="1:8" ht="12.75" customHeight="1">
      <c r="A18" s="10" t="s">
        <v>11</v>
      </c>
      <c r="B18" s="10"/>
      <c r="C18" s="11" t="s">
        <v>12</v>
      </c>
      <c r="D18" s="30">
        <v>43</v>
      </c>
      <c r="E18" s="6"/>
      <c r="F18" s="30">
        <v>40</v>
      </c>
      <c r="G18" s="29"/>
      <c r="H18" s="29">
        <f>F18/D18*100</f>
        <v>93.02325581395348</v>
      </c>
    </row>
    <row r="19" spans="1:9" ht="12.75" customHeight="1">
      <c r="A19" s="13" t="s">
        <v>60</v>
      </c>
      <c r="B19" s="13" t="s">
        <v>62</v>
      </c>
      <c r="C19" s="11"/>
      <c r="D19" s="29">
        <f>D20</f>
        <v>149.3</v>
      </c>
      <c r="E19" s="7">
        <f>E20</f>
        <v>111.9</v>
      </c>
      <c r="F19" s="29">
        <f>F20</f>
        <v>149.3</v>
      </c>
      <c r="G19" s="29">
        <f aca="true" t="shared" si="0" ref="G19:G25">F19*100/E19</f>
        <v>133.42269883824844</v>
      </c>
      <c r="H19" s="29">
        <f aca="true" t="shared" si="1" ref="H19:H25">F19/D19*100</f>
        <v>100</v>
      </c>
      <c r="I19" s="28"/>
    </row>
    <row r="20" spans="1:8" ht="12.75" customHeight="1">
      <c r="A20" s="10" t="s">
        <v>61</v>
      </c>
      <c r="B20" s="10"/>
      <c r="C20" s="11" t="s">
        <v>63</v>
      </c>
      <c r="D20" s="30">
        <v>149.3</v>
      </c>
      <c r="E20" s="6">
        <v>111.9</v>
      </c>
      <c r="F20" s="30">
        <v>149.3</v>
      </c>
      <c r="G20" s="30">
        <f t="shared" si="0"/>
        <v>133.42269883824844</v>
      </c>
      <c r="H20" s="29">
        <f t="shared" si="1"/>
        <v>100</v>
      </c>
    </row>
    <row r="21" spans="1:8" s="9" customFormat="1" ht="25.5" customHeight="1">
      <c r="A21" s="7" t="s">
        <v>13</v>
      </c>
      <c r="B21" s="8" t="s">
        <v>14</v>
      </c>
      <c r="C21" s="8"/>
      <c r="D21" s="29">
        <f>SUM(D22:D23)</f>
        <v>50.6</v>
      </c>
      <c r="E21" s="7">
        <f>SUM(E22:E23)</f>
        <v>90</v>
      </c>
      <c r="F21" s="29">
        <f>SUM(F22:F23)</f>
        <v>50.6</v>
      </c>
      <c r="G21" s="29">
        <f t="shared" si="0"/>
        <v>56.22222222222222</v>
      </c>
      <c r="H21" s="29">
        <f t="shared" si="1"/>
        <v>100</v>
      </c>
    </row>
    <row r="22" spans="1:8" ht="24" customHeight="1">
      <c r="A22" s="10" t="s">
        <v>15</v>
      </c>
      <c r="B22" s="10"/>
      <c r="C22" s="11" t="s">
        <v>16</v>
      </c>
      <c r="D22" s="30"/>
      <c r="E22" s="6">
        <v>40</v>
      </c>
      <c r="F22" s="30"/>
      <c r="G22" s="29">
        <f t="shared" si="0"/>
        <v>0</v>
      </c>
      <c r="H22" s="29"/>
    </row>
    <row r="23" spans="1:8" ht="12.75" customHeight="1">
      <c r="A23" s="10" t="s">
        <v>17</v>
      </c>
      <c r="B23" s="10"/>
      <c r="C23" s="11" t="s">
        <v>18</v>
      </c>
      <c r="D23" s="30">
        <v>50.6</v>
      </c>
      <c r="E23" s="6">
        <v>50</v>
      </c>
      <c r="F23" s="30">
        <v>50.6</v>
      </c>
      <c r="G23" s="29">
        <f t="shared" si="0"/>
        <v>101.2</v>
      </c>
      <c r="H23" s="29">
        <f t="shared" si="1"/>
        <v>100</v>
      </c>
    </row>
    <row r="24" spans="1:8" s="9" customFormat="1" ht="12.75" customHeight="1">
      <c r="A24" s="7" t="s">
        <v>19</v>
      </c>
      <c r="B24" s="8" t="s">
        <v>20</v>
      </c>
      <c r="C24" s="8"/>
      <c r="D24" s="29">
        <f>SUM(D25:D30)</f>
        <v>32.6</v>
      </c>
      <c r="E24" s="7">
        <v>97.6</v>
      </c>
      <c r="F24" s="29">
        <v>32.6</v>
      </c>
      <c r="G24" s="29">
        <f t="shared" si="0"/>
        <v>33.4016393442623</v>
      </c>
      <c r="H24" s="29">
        <f t="shared" si="1"/>
        <v>100</v>
      </c>
    </row>
    <row r="25" spans="1:8" ht="12.75" customHeight="1">
      <c r="A25" s="10" t="s">
        <v>21</v>
      </c>
      <c r="B25" s="10"/>
      <c r="C25" s="11" t="s">
        <v>22</v>
      </c>
      <c r="D25" s="30">
        <v>32.6</v>
      </c>
      <c r="E25" s="6">
        <v>97.6</v>
      </c>
      <c r="F25" s="30">
        <v>32.6</v>
      </c>
      <c r="G25" s="30">
        <f t="shared" si="0"/>
        <v>33.4016393442623</v>
      </c>
      <c r="H25" s="29">
        <f t="shared" si="1"/>
        <v>100</v>
      </c>
    </row>
    <row r="26" spans="1:8" ht="12.75" customHeight="1">
      <c r="A26" s="10" t="s">
        <v>23</v>
      </c>
      <c r="B26" s="10"/>
      <c r="C26" s="11" t="s">
        <v>24</v>
      </c>
      <c r="D26" s="30"/>
      <c r="E26" s="6"/>
      <c r="F26" s="30"/>
      <c r="G26" s="29"/>
      <c r="H26" s="29"/>
    </row>
    <row r="27" spans="1:8" ht="12.75" customHeight="1" hidden="1">
      <c r="A27" s="10" t="s">
        <v>25</v>
      </c>
      <c r="B27" s="10"/>
      <c r="C27" s="11" t="s">
        <v>26</v>
      </c>
      <c r="D27" s="30"/>
      <c r="E27" s="6"/>
      <c r="F27" s="30"/>
      <c r="G27" s="29"/>
      <c r="H27" s="29"/>
    </row>
    <row r="28" spans="1:8" ht="12.75" customHeight="1" hidden="1">
      <c r="A28" s="10" t="s">
        <v>27</v>
      </c>
      <c r="B28" s="10"/>
      <c r="C28" s="11" t="s">
        <v>28</v>
      </c>
      <c r="D28" s="30"/>
      <c r="E28" s="6"/>
      <c r="F28" s="30"/>
      <c r="G28" s="29"/>
      <c r="H28" s="29"/>
    </row>
    <row r="29" spans="1:8" ht="12.75" customHeight="1" hidden="1">
      <c r="A29" s="10" t="s">
        <v>29</v>
      </c>
      <c r="B29" s="10"/>
      <c r="C29" s="11" t="s">
        <v>30</v>
      </c>
      <c r="D29" s="30"/>
      <c r="E29" s="6"/>
      <c r="F29" s="30"/>
      <c r="G29" s="29"/>
      <c r="H29" s="29"/>
    </row>
    <row r="30" spans="1:8" ht="15" customHeight="1" hidden="1">
      <c r="A30" s="10" t="s">
        <v>31</v>
      </c>
      <c r="B30" s="10"/>
      <c r="C30" s="11" t="s">
        <v>32</v>
      </c>
      <c r="D30" s="30"/>
      <c r="E30" s="6"/>
      <c r="F30" s="30"/>
      <c r="G30" s="29"/>
      <c r="H30" s="29"/>
    </row>
    <row r="31" spans="1:8" s="9" customFormat="1" ht="12.75" customHeight="1">
      <c r="A31" s="7" t="s">
        <v>33</v>
      </c>
      <c r="B31" s="8" t="s">
        <v>34</v>
      </c>
      <c r="C31" s="8"/>
      <c r="D31" s="29">
        <f>D32+D33</f>
        <v>1676.3</v>
      </c>
      <c r="E31" s="7">
        <f>E32+E33</f>
        <v>1100</v>
      </c>
      <c r="F31" s="29">
        <f>F32+F33</f>
        <v>1672.5</v>
      </c>
      <c r="G31" s="29">
        <f>F31*100/E31</f>
        <v>152.04545454545453</v>
      </c>
      <c r="H31" s="29">
        <f>F31/D31*100</f>
        <v>99.77331026665871</v>
      </c>
    </row>
    <row r="32" spans="1:8" s="12" customFormat="1" ht="12.75" customHeight="1">
      <c r="A32" s="10" t="s">
        <v>55</v>
      </c>
      <c r="B32" s="10"/>
      <c r="C32" s="11" t="s">
        <v>35</v>
      </c>
      <c r="D32" s="30"/>
      <c r="E32" s="6">
        <v>0</v>
      </c>
      <c r="F32" s="30"/>
      <c r="G32" s="29"/>
      <c r="H32" s="29"/>
    </row>
    <row r="33" spans="1:8" ht="12.75" customHeight="1">
      <c r="A33" s="10" t="s">
        <v>36</v>
      </c>
      <c r="B33" s="10"/>
      <c r="C33" s="11" t="s">
        <v>37</v>
      </c>
      <c r="D33" s="30">
        <v>1676.3</v>
      </c>
      <c r="E33" s="6">
        <v>1100</v>
      </c>
      <c r="F33" s="30">
        <v>1672.5</v>
      </c>
      <c r="G33" s="30">
        <f>F33*100/E33</f>
        <v>152.04545454545453</v>
      </c>
      <c r="H33" s="29">
        <f>F33/D33*100</f>
        <v>99.77331026665871</v>
      </c>
    </row>
    <row r="34" spans="1:8" ht="24.75" customHeight="1">
      <c r="A34" s="10" t="s">
        <v>38</v>
      </c>
      <c r="B34" s="10"/>
      <c r="C34" s="11" t="s">
        <v>39</v>
      </c>
      <c r="D34" s="30"/>
      <c r="E34" s="6"/>
      <c r="F34" s="30"/>
      <c r="G34" s="29"/>
      <c r="H34" s="29"/>
    </row>
    <row r="35" spans="1:8" ht="14.25" customHeight="1">
      <c r="A35" s="7" t="s">
        <v>88</v>
      </c>
      <c r="B35" s="39" t="s">
        <v>90</v>
      </c>
      <c r="C35" s="11"/>
      <c r="D35" s="29">
        <v>16.6</v>
      </c>
      <c r="E35" s="7"/>
      <c r="F35" s="29">
        <v>16.6</v>
      </c>
      <c r="G35" s="29"/>
      <c r="H35" s="29">
        <v>100</v>
      </c>
    </row>
    <row r="36" spans="1:8" ht="14.25" customHeight="1">
      <c r="A36" s="10" t="s">
        <v>89</v>
      </c>
      <c r="B36" s="38"/>
      <c r="C36" s="11" t="s">
        <v>91</v>
      </c>
      <c r="D36" s="30">
        <v>16.6</v>
      </c>
      <c r="E36" s="6"/>
      <c r="F36" s="30">
        <v>16.6</v>
      </c>
      <c r="G36" s="29"/>
      <c r="H36" s="29">
        <v>100</v>
      </c>
    </row>
    <row r="37" spans="1:8" s="9" customFormat="1" ht="23.25" customHeight="1">
      <c r="A37" s="7" t="s">
        <v>40</v>
      </c>
      <c r="B37" s="8" t="s">
        <v>41</v>
      </c>
      <c r="C37" s="8"/>
      <c r="D37" s="29">
        <f>D38+D42</f>
        <v>3676</v>
      </c>
      <c r="E37" s="29">
        <f>E38+E42</f>
        <v>2487</v>
      </c>
      <c r="F37" s="29">
        <f>F38+F42</f>
        <v>3512</v>
      </c>
      <c r="G37" s="29">
        <f>F37*100/E37</f>
        <v>141.21431443506233</v>
      </c>
      <c r="H37" s="29">
        <f>F37/D37*100</f>
        <v>95.5386289445049</v>
      </c>
    </row>
    <row r="38" spans="1:8" ht="12.75" customHeight="1">
      <c r="A38" s="10" t="s">
        <v>42</v>
      </c>
      <c r="B38" s="10"/>
      <c r="C38" s="11" t="s">
        <v>43</v>
      </c>
      <c r="D38" s="30">
        <v>3606</v>
      </c>
      <c r="E38" s="6">
        <v>2487</v>
      </c>
      <c r="F38" s="30">
        <v>3442</v>
      </c>
      <c r="G38" s="30">
        <f>F38*100/E38</f>
        <v>138.39967832730198</v>
      </c>
      <c r="H38" s="29">
        <f>F38/D38*100</f>
        <v>95.4520244037715</v>
      </c>
    </row>
    <row r="39" spans="1:8" ht="12.75" customHeight="1">
      <c r="A39" s="10" t="s">
        <v>44</v>
      </c>
      <c r="B39" s="10"/>
      <c r="C39" s="11" t="s">
        <v>45</v>
      </c>
      <c r="D39" s="30"/>
      <c r="E39" s="6"/>
      <c r="F39" s="30"/>
      <c r="G39" s="29"/>
      <c r="H39" s="29"/>
    </row>
    <row r="40" spans="1:8" ht="12.75" customHeight="1">
      <c r="A40" s="10" t="s">
        <v>46</v>
      </c>
      <c r="B40" s="10"/>
      <c r="C40" s="11" t="s">
        <v>47</v>
      </c>
      <c r="D40" s="30"/>
      <c r="E40" s="6"/>
      <c r="F40" s="30"/>
      <c r="G40" s="29"/>
      <c r="H40" s="29"/>
    </row>
    <row r="41" spans="1:8" ht="25.5" customHeight="1" hidden="1">
      <c r="A41" s="10" t="s">
        <v>48</v>
      </c>
      <c r="B41" s="10"/>
      <c r="C41" s="11" t="s">
        <v>49</v>
      </c>
      <c r="D41" s="30"/>
      <c r="E41" s="6"/>
      <c r="F41" s="30"/>
      <c r="G41" s="29"/>
      <c r="H41" s="29"/>
    </row>
    <row r="42" spans="1:8" ht="25.5" customHeight="1">
      <c r="A42" s="10" t="s">
        <v>48</v>
      </c>
      <c r="B42" s="10"/>
      <c r="C42" s="11" t="s">
        <v>49</v>
      </c>
      <c r="D42" s="30">
        <v>70</v>
      </c>
      <c r="E42" s="6"/>
      <c r="F42" s="30">
        <v>70</v>
      </c>
      <c r="G42" s="29"/>
      <c r="H42" s="29">
        <v>100</v>
      </c>
    </row>
    <row r="43" spans="1:8" s="9" customFormat="1" ht="12.75" customHeight="1">
      <c r="A43" s="7" t="s">
        <v>50</v>
      </c>
      <c r="B43" s="8" t="s">
        <v>51</v>
      </c>
      <c r="C43" s="8"/>
      <c r="D43" s="29">
        <f>SUM(D44:D44)</f>
        <v>113</v>
      </c>
      <c r="E43" s="7">
        <f>SUM(E44:E44)</f>
        <v>75</v>
      </c>
      <c r="F43" s="29">
        <f>F44</f>
        <v>112.5</v>
      </c>
      <c r="G43" s="29">
        <f>F43*100/E43</f>
        <v>150</v>
      </c>
      <c r="H43" s="29">
        <f>F43/D43*100</f>
        <v>99.5575221238938</v>
      </c>
    </row>
    <row r="44" spans="1:8" ht="12.75" customHeight="1">
      <c r="A44" s="10" t="s">
        <v>52</v>
      </c>
      <c r="B44" s="10"/>
      <c r="C44" s="11" t="s">
        <v>53</v>
      </c>
      <c r="D44" s="30">
        <v>113</v>
      </c>
      <c r="E44" s="6">
        <v>75</v>
      </c>
      <c r="F44" s="30">
        <v>112.5</v>
      </c>
      <c r="G44" s="30">
        <f>F44*100/E44</f>
        <v>150</v>
      </c>
      <c r="H44" s="29">
        <f>F44/D44*100</f>
        <v>99.5575221238938</v>
      </c>
    </row>
    <row r="45" spans="1:8" ht="14.25" customHeight="1">
      <c r="A45" s="7" t="s">
        <v>56</v>
      </c>
      <c r="B45" s="7">
        <v>1100</v>
      </c>
      <c r="C45" s="11"/>
      <c r="D45" s="29">
        <f>D46</f>
        <v>8667.1</v>
      </c>
      <c r="E45" s="7">
        <f>E46</f>
        <v>5107.4</v>
      </c>
      <c r="F45" s="29">
        <f>F46</f>
        <v>8667.1</v>
      </c>
      <c r="G45" s="29">
        <f>F45*100/E45</f>
        <v>169.69691036535224</v>
      </c>
      <c r="H45" s="29">
        <f>F45/D45*100</f>
        <v>100</v>
      </c>
    </row>
    <row r="46" spans="1:8" ht="14.25" customHeight="1">
      <c r="A46" s="10" t="s">
        <v>57</v>
      </c>
      <c r="B46" s="10"/>
      <c r="C46" s="11" t="s">
        <v>58</v>
      </c>
      <c r="D46" s="30">
        <v>8667.1</v>
      </c>
      <c r="E46" s="6">
        <v>5107.4</v>
      </c>
      <c r="F46" s="30">
        <v>8667.1</v>
      </c>
      <c r="G46" s="30">
        <f>F46*100/E46</f>
        <v>169.69691036535224</v>
      </c>
      <c r="H46" s="29">
        <f>F46/D46*100</f>
        <v>100</v>
      </c>
    </row>
    <row r="47" spans="1:8" s="9" customFormat="1" ht="29.25" customHeight="1">
      <c r="A47" s="13" t="s">
        <v>54</v>
      </c>
      <c r="B47" s="13"/>
      <c r="C47" s="7"/>
      <c r="D47" s="29">
        <f>D45+D43+D37+D35+D31+D24+D21+D19+D13</f>
        <v>18535.5</v>
      </c>
      <c r="E47" s="29">
        <f>E45+E43+E37+E35+E31+E24+E21+E19+E13</f>
        <v>12199</v>
      </c>
      <c r="F47" s="29">
        <f>F45+F43+F37+F35+F31+F24+F21+F19+F13</f>
        <v>18184.5</v>
      </c>
      <c r="G47" s="29">
        <f>F47*100/E47</f>
        <v>149.06549717189932</v>
      </c>
      <c r="H47" s="29">
        <f>F47/D47*100</f>
        <v>98.10633648943919</v>
      </c>
    </row>
  </sheetData>
  <mergeCells count="12">
    <mergeCell ref="H10:H12"/>
    <mergeCell ref="G10:G12"/>
    <mergeCell ref="B4:E4"/>
    <mergeCell ref="E10:E12"/>
    <mergeCell ref="F10:F12"/>
    <mergeCell ref="A6:D6"/>
    <mergeCell ref="A7:D7"/>
    <mergeCell ref="C1:D1"/>
    <mergeCell ref="A10:A12"/>
    <mergeCell ref="B10:B12"/>
    <mergeCell ref="C10:C12"/>
    <mergeCell ref="D10:D12"/>
  </mergeCells>
  <printOptions/>
  <pageMargins left="0.34" right="0.2" top="0.16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44.00390625" style="1" customWidth="1"/>
    <col min="2" max="2" width="7.00390625" style="1" customWidth="1"/>
    <col min="3" max="3" width="9.25390625" style="2" customWidth="1"/>
    <col min="4" max="4" width="12.75390625" style="1" customWidth="1"/>
    <col min="5" max="5" width="8.00390625" style="1" hidden="1" customWidth="1"/>
    <col min="6" max="6" width="14.00390625" style="1" customWidth="1"/>
    <col min="7" max="7" width="8.75390625" style="1" hidden="1" customWidth="1"/>
    <col min="8" max="8" width="12.75390625" style="1" customWidth="1"/>
    <col min="9" max="16384" width="9.125" style="1" customWidth="1"/>
  </cols>
  <sheetData>
    <row r="1" spans="3:6" ht="12.75">
      <c r="C1" s="82"/>
      <c r="D1" s="82"/>
      <c r="E1" s="19"/>
      <c r="F1" s="19"/>
    </row>
    <row r="2" spans="1:6" ht="12.75">
      <c r="A2" s="1" t="s">
        <v>92</v>
      </c>
      <c r="B2" s="24"/>
      <c r="C2" s="3"/>
      <c r="D2" s="3"/>
      <c r="E2" s="3"/>
      <c r="F2" s="3"/>
    </row>
    <row r="3" spans="1:8" ht="12.75" customHeight="1">
      <c r="A3" s="40" t="s">
        <v>93</v>
      </c>
      <c r="B3" s="90"/>
      <c r="C3" s="90"/>
      <c r="D3" s="90"/>
      <c r="E3" s="90"/>
      <c r="F3" s="90"/>
      <c r="G3" s="90"/>
      <c r="H3" s="90"/>
    </row>
    <row r="4" spans="1:8" ht="12.75" customHeight="1">
      <c r="A4" s="90"/>
      <c r="B4" s="90"/>
      <c r="C4" s="90"/>
      <c r="D4" s="90"/>
      <c r="E4" s="90"/>
      <c r="F4" s="90"/>
      <c r="G4" s="90"/>
      <c r="H4" s="9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76" t="s">
        <v>72</v>
      </c>
      <c r="B6" s="76"/>
      <c r="C6" s="76"/>
      <c r="D6" s="76"/>
      <c r="E6" s="17"/>
      <c r="F6" s="17"/>
    </row>
    <row r="7" spans="1:6" ht="15.75" customHeight="1">
      <c r="A7" s="100" t="s">
        <v>73</v>
      </c>
      <c r="B7" s="100"/>
      <c r="C7" s="100"/>
      <c r="D7" s="100"/>
      <c r="E7" s="18"/>
      <c r="F7" s="18"/>
    </row>
    <row r="8" spans="1:6" ht="15" customHeight="1">
      <c r="A8" s="25" t="s">
        <v>87</v>
      </c>
      <c r="B8" s="25"/>
      <c r="C8" s="25"/>
      <c r="D8" s="25"/>
      <c r="E8" s="18"/>
      <c r="F8" s="18"/>
    </row>
    <row r="9" spans="1:2" ht="27.75" customHeight="1">
      <c r="A9" s="5"/>
      <c r="B9" s="5"/>
    </row>
    <row r="10" spans="1:8" ht="21" customHeight="1">
      <c r="A10" s="77" t="s">
        <v>0</v>
      </c>
      <c r="B10" s="77" t="s">
        <v>1</v>
      </c>
      <c r="C10" s="77" t="s">
        <v>2</v>
      </c>
      <c r="D10" s="97" t="s">
        <v>66</v>
      </c>
      <c r="E10" s="97" t="s">
        <v>80</v>
      </c>
      <c r="F10" s="97" t="s">
        <v>86</v>
      </c>
      <c r="G10" s="94" t="s">
        <v>82</v>
      </c>
      <c r="H10" s="94" t="s">
        <v>84</v>
      </c>
    </row>
    <row r="11" spans="1:8" ht="12.75" customHeight="1">
      <c r="A11" s="101"/>
      <c r="B11" s="101"/>
      <c r="C11" s="101"/>
      <c r="D11" s="98"/>
      <c r="E11" s="98"/>
      <c r="F11" s="98"/>
      <c r="G11" s="95"/>
      <c r="H11" s="95"/>
    </row>
    <row r="12" spans="1:8" ht="4.5" customHeight="1" hidden="1">
      <c r="A12" s="78"/>
      <c r="B12" s="78"/>
      <c r="C12" s="78"/>
      <c r="D12" s="99"/>
      <c r="E12" s="99"/>
      <c r="F12" s="99"/>
      <c r="G12" s="96"/>
      <c r="H12" s="96"/>
    </row>
    <row r="13" spans="1:8" s="9" customFormat="1" ht="27.75" customHeight="1">
      <c r="A13" s="7" t="s">
        <v>3</v>
      </c>
      <c r="B13" s="8" t="s">
        <v>4</v>
      </c>
      <c r="C13" s="8"/>
      <c r="D13" s="29">
        <f>D14+D15+D17+D18</f>
        <v>4154</v>
      </c>
      <c r="E13" s="29">
        <f>E14+E15+E17+E18</f>
        <v>3130.1</v>
      </c>
      <c r="F13" s="29">
        <f>F14+F15+F17+F18</f>
        <v>3971.3</v>
      </c>
      <c r="G13" s="29">
        <f>F13*100/E13</f>
        <v>126.87454074949683</v>
      </c>
      <c r="H13" s="29">
        <f>F13/D13*100</f>
        <v>95.60182956186807</v>
      </c>
    </row>
    <row r="14" spans="1:8" s="9" customFormat="1" ht="27" customHeight="1">
      <c r="A14" s="6" t="s">
        <v>74</v>
      </c>
      <c r="B14" s="8"/>
      <c r="C14" s="11" t="s">
        <v>75</v>
      </c>
      <c r="D14" s="30">
        <v>200</v>
      </c>
      <c r="E14" s="6">
        <v>150</v>
      </c>
      <c r="F14" s="30">
        <v>57.3</v>
      </c>
      <c r="G14" s="29">
        <f>F14*100/E14</f>
        <v>38.2</v>
      </c>
      <c r="H14" s="29">
        <f>F14/D14*100</f>
        <v>28.65</v>
      </c>
    </row>
    <row r="15" spans="1:8" ht="12.75" customHeight="1">
      <c r="A15" s="10" t="s">
        <v>5</v>
      </c>
      <c r="B15" s="10"/>
      <c r="C15" s="11" t="s">
        <v>6</v>
      </c>
      <c r="D15" s="30">
        <v>3893</v>
      </c>
      <c r="E15" s="6">
        <v>2900.1</v>
      </c>
      <c r="F15" s="30">
        <v>3874</v>
      </c>
      <c r="G15" s="29">
        <f>F15*100/E15</f>
        <v>133.5816006344609</v>
      </c>
      <c r="H15" s="29">
        <f>F15/D15*100</f>
        <v>99.5119445157976</v>
      </c>
    </row>
    <row r="16" spans="1:8" ht="15" customHeight="1">
      <c r="A16" s="10" t="s">
        <v>7</v>
      </c>
      <c r="B16" s="10"/>
      <c r="C16" s="11" t="s">
        <v>8</v>
      </c>
      <c r="D16" s="30"/>
      <c r="E16" s="6"/>
      <c r="F16" s="30"/>
      <c r="G16" s="29"/>
      <c r="H16" s="29"/>
    </row>
    <row r="17" spans="1:8" ht="12.75" customHeight="1">
      <c r="A17" s="14" t="s">
        <v>9</v>
      </c>
      <c r="B17" s="14"/>
      <c r="C17" s="15" t="s">
        <v>10</v>
      </c>
      <c r="D17" s="37">
        <v>18</v>
      </c>
      <c r="E17" s="6">
        <v>80</v>
      </c>
      <c r="F17" s="30">
        <v>0</v>
      </c>
      <c r="G17" s="29">
        <f>F17*100/E17</f>
        <v>0</v>
      </c>
      <c r="H17" s="29">
        <f>F17/D17*100</f>
        <v>0</v>
      </c>
    </row>
    <row r="18" spans="1:8" ht="12.75" customHeight="1">
      <c r="A18" s="10" t="s">
        <v>11</v>
      </c>
      <c r="B18" s="10"/>
      <c r="C18" s="11" t="s">
        <v>12</v>
      </c>
      <c r="D18" s="30">
        <v>43</v>
      </c>
      <c r="E18" s="6"/>
      <c r="F18" s="30">
        <v>40</v>
      </c>
      <c r="G18" s="29"/>
      <c r="H18" s="29">
        <f>F18/D18*100</f>
        <v>93.02325581395348</v>
      </c>
    </row>
    <row r="19" spans="1:9" ht="12.75" customHeight="1">
      <c r="A19" s="13" t="s">
        <v>60</v>
      </c>
      <c r="B19" s="13" t="s">
        <v>62</v>
      </c>
      <c r="C19" s="11"/>
      <c r="D19" s="29">
        <f>D20</f>
        <v>149.3</v>
      </c>
      <c r="E19" s="7">
        <f>E20</f>
        <v>111.9</v>
      </c>
      <c r="F19" s="29">
        <f>F20</f>
        <v>149.3</v>
      </c>
      <c r="G19" s="29">
        <f aca="true" t="shared" si="0" ref="G19:G25">F19*100/E19</f>
        <v>133.42269883824844</v>
      </c>
      <c r="H19" s="29">
        <f>F19/D19*100</f>
        <v>100</v>
      </c>
      <c r="I19" s="28"/>
    </row>
    <row r="20" spans="1:8" ht="12.75" customHeight="1">
      <c r="A20" s="10" t="s">
        <v>61</v>
      </c>
      <c r="B20" s="10"/>
      <c r="C20" s="11" t="s">
        <v>63</v>
      </c>
      <c r="D20" s="30">
        <v>149.3</v>
      </c>
      <c r="E20" s="6">
        <v>111.9</v>
      </c>
      <c r="F20" s="30">
        <v>149.3</v>
      </c>
      <c r="G20" s="30">
        <f t="shared" si="0"/>
        <v>133.42269883824844</v>
      </c>
      <c r="H20" s="29">
        <f>F20/D20*100</f>
        <v>100</v>
      </c>
    </row>
    <row r="21" spans="1:8" s="9" customFormat="1" ht="25.5" customHeight="1">
      <c r="A21" s="7" t="s">
        <v>13</v>
      </c>
      <c r="B21" s="8" t="s">
        <v>14</v>
      </c>
      <c r="C21" s="8"/>
      <c r="D21" s="29">
        <f>SUM(D22:D23)</f>
        <v>50.6</v>
      </c>
      <c r="E21" s="7">
        <f>SUM(E22:E23)</f>
        <v>90</v>
      </c>
      <c r="F21" s="29">
        <f>SUM(F22:F23)</f>
        <v>50.6</v>
      </c>
      <c r="G21" s="29">
        <f t="shared" si="0"/>
        <v>56.22222222222222</v>
      </c>
      <c r="H21" s="29">
        <f>F21/D21*100</f>
        <v>100</v>
      </c>
    </row>
    <row r="22" spans="1:8" ht="24" customHeight="1">
      <c r="A22" s="10" t="s">
        <v>15</v>
      </c>
      <c r="B22" s="10"/>
      <c r="C22" s="11" t="s">
        <v>16</v>
      </c>
      <c r="D22" s="30"/>
      <c r="E22" s="6">
        <v>40</v>
      </c>
      <c r="F22" s="30"/>
      <c r="G22" s="29">
        <f t="shared" si="0"/>
        <v>0</v>
      </c>
      <c r="H22" s="29"/>
    </row>
    <row r="23" spans="1:8" ht="12.75" customHeight="1">
      <c r="A23" s="10" t="s">
        <v>17</v>
      </c>
      <c r="B23" s="10"/>
      <c r="C23" s="11" t="s">
        <v>18</v>
      </c>
      <c r="D23" s="30">
        <v>50.6</v>
      </c>
      <c r="E23" s="6">
        <v>50</v>
      </c>
      <c r="F23" s="30">
        <v>50.6</v>
      </c>
      <c r="G23" s="29">
        <f t="shared" si="0"/>
        <v>101.2</v>
      </c>
      <c r="H23" s="29">
        <f>F23/D23*100</f>
        <v>100</v>
      </c>
    </row>
    <row r="24" spans="1:8" s="9" customFormat="1" ht="12.75" customHeight="1">
      <c r="A24" s="7" t="s">
        <v>19</v>
      </c>
      <c r="B24" s="8" t="s">
        <v>20</v>
      </c>
      <c r="C24" s="8"/>
      <c r="D24" s="29">
        <f>SUM(D25:D30)</f>
        <v>32.6</v>
      </c>
      <c r="E24" s="7">
        <v>97.6</v>
      </c>
      <c r="F24" s="29">
        <v>32.6</v>
      </c>
      <c r="G24" s="29">
        <f t="shared" si="0"/>
        <v>33.4016393442623</v>
      </c>
      <c r="H24" s="29">
        <f>F24/D24*100</f>
        <v>100</v>
      </c>
    </row>
    <row r="25" spans="1:8" ht="12.75" customHeight="1">
      <c r="A25" s="10" t="s">
        <v>21</v>
      </c>
      <c r="B25" s="10"/>
      <c r="C25" s="11" t="s">
        <v>22</v>
      </c>
      <c r="D25" s="30">
        <v>32.6</v>
      </c>
      <c r="E25" s="6">
        <v>97.6</v>
      </c>
      <c r="F25" s="30">
        <v>32.6</v>
      </c>
      <c r="G25" s="30">
        <f t="shared" si="0"/>
        <v>33.4016393442623</v>
      </c>
      <c r="H25" s="29">
        <f>F25/D25*100</f>
        <v>100</v>
      </c>
    </row>
    <row r="26" spans="1:8" ht="12.75" customHeight="1">
      <c r="A26" s="10" t="s">
        <v>23</v>
      </c>
      <c r="B26" s="10"/>
      <c r="C26" s="11" t="s">
        <v>24</v>
      </c>
      <c r="D26" s="30"/>
      <c r="E26" s="6"/>
      <c r="F26" s="30"/>
      <c r="G26" s="29"/>
      <c r="H26" s="29"/>
    </row>
    <row r="27" spans="1:8" ht="12.75" customHeight="1" hidden="1">
      <c r="A27" s="10" t="s">
        <v>25</v>
      </c>
      <c r="B27" s="10"/>
      <c r="C27" s="11" t="s">
        <v>26</v>
      </c>
      <c r="D27" s="30"/>
      <c r="E27" s="6"/>
      <c r="F27" s="30"/>
      <c r="G27" s="29"/>
      <c r="H27" s="29"/>
    </row>
    <row r="28" spans="1:8" ht="12.75" customHeight="1" hidden="1">
      <c r="A28" s="10" t="s">
        <v>27</v>
      </c>
      <c r="B28" s="10"/>
      <c r="C28" s="11" t="s">
        <v>28</v>
      </c>
      <c r="D28" s="30"/>
      <c r="E28" s="6"/>
      <c r="F28" s="30"/>
      <c r="G28" s="29"/>
      <c r="H28" s="29"/>
    </row>
    <row r="29" spans="1:8" ht="12.75" customHeight="1" hidden="1">
      <c r="A29" s="10" t="s">
        <v>29</v>
      </c>
      <c r="B29" s="10"/>
      <c r="C29" s="11" t="s">
        <v>30</v>
      </c>
      <c r="D29" s="30"/>
      <c r="E29" s="6"/>
      <c r="F29" s="30"/>
      <c r="G29" s="29"/>
      <c r="H29" s="29"/>
    </row>
    <row r="30" spans="1:8" ht="15" customHeight="1" hidden="1">
      <c r="A30" s="10" t="s">
        <v>31</v>
      </c>
      <c r="B30" s="10"/>
      <c r="C30" s="11" t="s">
        <v>32</v>
      </c>
      <c r="D30" s="30"/>
      <c r="E30" s="6"/>
      <c r="F30" s="30"/>
      <c r="G30" s="29"/>
      <c r="H30" s="29"/>
    </row>
    <row r="31" spans="1:8" s="9" customFormat="1" ht="12.75" customHeight="1">
      <c r="A31" s="7" t="s">
        <v>33</v>
      </c>
      <c r="B31" s="8" t="s">
        <v>34</v>
      </c>
      <c r="C31" s="8"/>
      <c r="D31" s="29">
        <f>D32+D33</f>
        <v>1676.3</v>
      </c>
      <c r="E31" s="7">
        <f>E32+E33</f>
        <v>1100</v>
      </c>
      <c r="F31" s="29">
        <f>F32+F33</f>
        <v>1672.5</v>
      </c>
      <c r="G31" s="29">
        <f>F31*100/E31</f>
        <v>152.04545454545453</v>
      </c>
      <c r="H31" s="29">
        <f>F31/D31*100</f>
        <v>99.77331026665871</v>
      </c>
    </row>
    <row r="32" spans="1:8" s="12" customFormat="1" ht="12.75" customHeight="1">
      <c r="A32" s="10" t="s">
        <v>55</v>
      </c>
      <c r="B32" s="10"/>
      <c r="C32" s="11" t="s">
        <v>35</v>
      </c>
      <c r="D32" s="30"/>
      <c r="E32" s="6">
        <v>0</v>
      </c>
      <c r="F32" s="30"/>
      <c r="G32" s="29"/>
      <c r="H32" s="29"/>
    </row>
    <row r="33" spans="1:8" ht="12.75" customHeight="1">
      <c r="A33" s="10" t="s">
        <v>36</v>
      </c>
      <c r="B33" s="10"/>
      <c r="C33" s="11" t="s">
        <v>37</v>
      </c>
      <c r="D33" s="30">
        <v>1676.3</v>
      </c>
      <c r="E33" s="6">
        <v>1100</v>
      </c>
      <c r="F33" s="30">
        <v>1672.5</v>
      </c>
      <c r="G33" s="30">
        <f>F33*100/E33</f>
        <v>152.04545454545453</v>
      </c>
      <c r="H33" s="29">
        <f>F33/D33*100</f>
        <v>99.77331026665871</v>
      </c>
    </row>
    <row r="34" spans="1:8" ht="24.75" customHeight="1">
      <c r="A34" s="10" t="s">
        <v>38</v>
      </c>
      <c r="B34" s="10"/>
      <c r="C34" s="11" t="s">
        <v>39</v>
      </c>
      <c r="D34" s="30"/>
      <c r="E34" s="6"/>
      <c r="F34" s="30"/>
      <c r="G34" s="29"/>
      <c r="H34" s="29"/>
    </row>
    <row r="35" spans="1:8" ht="14.25" customHeight="1">
      <c r="A35" s="7" t="s">
        <v>88</v>
      </c>
      <c r="B35" s="39" t="s">
        <v>90</v>
      </c>
      <c r="C35" s="11"/>
      <c r="D35" s="29">
        <v>16.6</v>
      </c>
      <c r="E35" s="7"/>
      <c r="F35" s="29">
        <v>16.6</v>
      </c>
      <c r="G35" s="29"/>
      <c r="H35" s="29">
        <v>100</v>
      </c>
    </row>
    <row r="36" spans="1:8" ht="14.25" customHeight="1">
      <c r="A36" s="10" t="s">
        <v>89</v>
      </c>
      <c r="B36" s="38"/>
      <c r="C36" s="11" t="s">
        <v>91</v>
      </c>
      <c r="D36" s="30">
        <v>16.6</v>
      </c>
      <c r="E36" s="6"/>
      <c r="F36" s="30">
        <v>16.6</v>
      </c>
      <c r="G36" s="29"/>
      <c r="H36" s="29">
        <v>100</v>
      </c>
    </row>
    <row r="37" spans="1:8" s="9" customFormat="1" ht="23.25" customHeight="1">
      <c r="A37" s="7" t="s">
        <v>40</v>
      </c>
      <c r="B37" s="8" t="s">
        <v>41</v>
      </c>
      <c r="C37" s="8"/>
      <c r="D37" s="29">
        <f>D38+D42</f>
        <v>3676</v>
      </c>
      <c r="E37" s="29">
        <f>E38+E42</f>
        <v>2487</v>
      </c>
      <c r="F37" s="29">
        <f>F38+F42</f>
        <v>3512</v>
      </c>
      <c r="G37" s="29">
        <f>F37*100/E37</f>
        <v>141.21431443506233</v>
      </c>
      <c r="H37" s="29">
        <f>F37/D37*100</f>
        <v>95.5386289445049</v>
      </c>
    </row>
    <row r="38" spans="1:8" ht="12.75" customHeight="1">
      <c r="A38" s="10" t="s">
        <v>42</v>
      </c>
      <c r="B38" s="10"/>
      <c r="C38" s="11" t="s">
        <v>43</v>
      </c>
      <c r="D38" s="30">
        <v>3606</v>
      </c>
      <c r="E38" s="6">
        <v>2487</v>
      </c>
      <c r="F38" s="30">
        <v>3442</v>
      </c>
      <c r="G38" s="30">
        <f>F38*100/E38</f>
        <v>138.39967832730198</v>
      </c>
      <c r="H38" s="29">
        <f>F38/D38*100</f>
        <v>95.4520244037715</v>
      </c>
    </row>
    <row r="39" spans="1:8" ht="12.75" customHeight="1">
      <c r="A39" s="10" t="s">
        <v>44</v>
      </c>
      <c r="B39" s="10"/>
      <c r="C39" s="11" t="s">
        <v>45</v>
      </c>
      <c r="D39" s="30"/>
      <c r="E39" s="6"/>
      <c r="F39" s="30"/>
      <c r="G39" s="29"/>
      <c r="H39" s="29"/>
    </row>
    <row r="40" spans="1:8" ht="12.75" customHeight="1">
      <c r="A40" s="10" t="s">
        <v>46</v>
      </c>
      <c r="B40" s="10"/>
      <c r="C40" s="11" t="s">
        <v>47</v>
      </c>
      <c r="D40" s="30"/>
      <c r="E40" s="6"/>
      <c r="F40" s="30"/>
      <c r="G40" s="29"/>
      <c r="H40" s="29"/>
    </row>
    <row r="41" spans="1:8" ht="25.5" customHeight="1" hidden="1">
      <c r="A41" s="10" t="s">
        <v>48</v>
      </c>
      <c r="B41" s="10"/>
      <c r="C41" s="11" t="s">
        <v>49</v>
      </c>
      <c r="D41" s="30"/>
      <c r="E41" s="6"/>
      <c r="F41" s="30"/>
      <c r="G41" s="29"/>
      <c r="H41" s="29"/>
    </row>
    <row r="42" spans="1:8" ht="25.5" customHeight="1">
      <c r="A42" s="10" t="s">
        <v>48</v>
      </c>
      <c r="B42" s="10"/>
      <c r="C42" s="11" t="s">
        <v>49</v>
      </c>
      <c r="D42" s="30">
        <v>70</v>
      </c>
      <c r="E42" s="6"/>
      <c r="F42" s="30">
        <v>70</v>
      </c>
      <c r="G42" s="29"/>
      <c r="H42" s="29">
        <v>100</v>
      </c>
    </row>
    <row r="43" spans="1:8" s="9" customFormat="1" ht="12.75" customHeight="1">
      <c r="A43" s="7" t="s">
        <v>50</v>
      </c>
      <c r="B43" s="8" t="s">
        <v>51</v>
      </c>
      <c r="C43" s="8"/>
      <c r="D43" s="29">
        <f>SUM(D44:D44)</f>
        <v>113</v>
      </c>
      <c r="E43" s="7">
        <f>SUM(E44:E44)</f>
        <v>75</v>
      </c>
      <c r="F43" s="29">
        <f>F44</f>
        <v>112.5</v>
      </c>
      <c r="G43" s="29">
        <f>F43*100/E43</f>
        <v>150</v>
      </c>
      <c r="H43" s="29">
        <f>F43/D43*100</f>
        <v>99.5575221238938</v>
      </c>
    </row>
    <row r="44" spans="1:8" ht="12.75" customHeight="1">
      <c r="A44" s="10" t="s">
        <v>52</v>
      </c>
      <c r="B44" s="10"/>
      <c r="C44" s="11" t="s">
        <v>53</v>
      </c>
      <c r="D44" s="30">
        <v>113</v>
      </c>
      <c r="E44" s="6">
        <v>75</v>
      </c>
      <c r="F44" s="30">
        <v>112.5</v>
      </c>
      <c r="G44" s="30">
        <f>F44*100/E44</f>
        <v>150</v>
      </c>
      <c r="H44" s="29">
        <f>F44/D44*100</f>
        <v>99.5575221238938</v>
      </c>
    </row>
    <row r="45" spans="1:8" ht="14.25" customHeight="1">
      <c r="A45" s="7" t="s">
        <v>56</v>
      </c>
      <c r="B45" s="7">
        <v>1100</v>
      </c>
      <c r="C45" s="11"/>
      <c r="D45" s="29">
        <f>D46</f>
        <v>8667.1</v>
      </c>
      <c r="E45" s="7">
        <f>E46</f>
        <v>5107.4</v>
      </c>
      <c r="F45" s="29">
        <f>F46</f>
        <v>8667.1</v>
      </c>
      <c r="G45" s="29">
        <f>F45*100/E45</f>
        <v>169.69691036535224</v>
      </c>
      <c r="H45" s="29">
        <f>F45/D45*100</f>
        <v>100</v>
      </c>
    </row>
    <row r="46" spans="1:8" ht="14.25" customHeight="1">
      <c r="A46" s="10" t="s">
        <v>57</v>
      </c>
      <c r="B46" s="10"/>
      <c r="C46" s="11" t="s">
        <v>58</v>
      </c>
      <c r="D46" s="30">
        <v>8667.1</v>
      </c>
      <c r="E46" s="6">
        <v>5107.4</v>
      </c>
      <c r="F46" s="30">
        <v>8667.1</v>
      </c>
      <c r="G46" s="30">
        <f>F46*100/E46</f>
        <v>169.69691036535224</v>
      </c>
      <c r="H46" s="29">
        <f>F46/D46*100</f>
        <v>100</v>
      </c>
    </row>
    <row r="47" spans="1:8" s="9" customFormat="1" ht="29.25" customHeight="1">
      <c r="A47" s="13" t="s">
        <v>54</v>
      </c>
      <c r="B47" s="13"/>
      <c r="C47" s="7"/>
      <c r="D47" s="29">
        <f>D45+D43+D37+D35+D31+D24+D21+D19+D13</f>
        <v>18535.5</v>
      </c>
      <c r="E47" s="29">
        <f>E45+E43+E37+E35+E31+E24+E21+E19+E13</f>
        <v>12199</v>
      </c>
      <c r="F47" s="29">
        <f>F45+F43+F37+F35+F31+F24+F21+F19+F13</f>
        <v>18184.5</v>
      </c>
      <c r="G47" s="29">
        <f>F47*100/E47</f>
        <v>149.06549717189932</v>
      </c>
      <c r="H47" s="29">
        <f>F47/D47*100</f>
        <v>98.10633648943919</v>
      </c>
    </row>
  </sheetData>
  <mergeCells count="13">
    <mergeCell ref="E10:E12"/>
    <mergeCell ref="F10:F12"/>
    <mergeCell ref="H10:H12"/>
    <mergeCell ref="A10:A12"/>
    <mergeCell ref="B10:B12"/>
    <mergeCell ref="C10:C12"/>
    <mergeCell ref="D10:D12"/>
    <mergeCell ref="G10:G12"/>
    <mergeCell ref="C1:D1"/>
    <mergeCell ref="A6:D6"/>
    <mergeCell ref="A7:D7"/>
    <mergeCell ref="B3:H3"/>
    <mergeCell ref="A4:H4"/>
  </mergeCells>
  <printOptions/>
  <pageMargins left="0.34" right="0.2" top="0.16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">
      <selection activeCell="I15" sqref="I15"/>
    </sheetView>
  </sheetViews>
  <sheetFormatPr defaultColWidth="9.00390625" defaultRowHeight="12.75"/>
  <cols>
    <col min="1" max="1" width="40.375" style="1" customWidth="1"/>
    <col min="2" max="2" width="6.375" style="1" customWidth="1"/>
    <col min="3" max="3" width="6.375" style="2" customWidth="1"/>
    <col min="4" max="4" width="8.75390625" style="1" customWidth="1"/>
    <col min="5" max="5" width="9.375" style="1" customWidth="1"/>
    <col min="6" max="6" width="9.00390625" style="1" customWidth="1"/>
    <col min="7" max="7" width="9.375" style="1" customWidth="1"/>
    <col min="8" max="8" width="9.00390625" style="1" customWidth="1"/>
    <col min="9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148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8" ht="18" customHeight="1">
      <c r="A6" s="5" t="s">
        <v>117</v>
      </c>
      <c r="B6" s="5"/>
      <c r="C6" s="5"/>
      <c r="D6" s="5"/>
      <c r="E6" s="17"/>
      <c r="F6" s="17"/>
      <c r="G6" s="50"/>
      <c r="H6" s="50"/>
    </row>
    <row r="7" spans="1:8" ht="12.75" customHeight="1" hidden="1">
      <c r="A7" s="76" t="s">
        <v>73</v>
      </c>
      <c r="B7" s="76"/>
      <c r="C7" s="76"/>
      <c r="D7" s="76"/>
      <c r="E7" s="17"/>
      <c r="F7" s="17"/>
      <c r="G7" s="50"/>
      <c r="H7" s="50"/>
    </row>
    <row r="8" spans="1:8" ht="12.75" customHeight="1">
      <c r="A8" s="5" t="s">
        <v>140</v>
      </c>
      <c r="B8" s="5"/>
      <c r="C8" s="5"/>
      <c r="D8" s="5"/>
      <c r="E8" s="17"/>
      <c r="F8" s="17"/>
      <c r="G8" s="50"/>
      <c r="H8" s="50"/>
    </row>
    <row r="9" spans="1:8" ht="12.75" customHeight="1">
      <c r="A9" s="5" t="s">
        <v>143</v>
      </c>
      <c r="B9" s="5"/>
      <c r="C9" s="5"/>
      <c r="D9" s="5"/>
      <c r="E9" s="17"/>
      <c r="F9" s="17"/>
      <c r="G9" s="50"/>
      <c r="H9" s="50"/>
    </row>
    <row r="10" spans="1:7" ht="12" customHeight="1">
      <c r="A10" s="5"/>
      <c r="B10" s="5"/>
      <c r="C10" s="51"/>
      <c r="D10" s="50"/>
      <c r="E10" s="50"/>
      <c r="F10" s="50"/>
      <c r="G10" s="50"/>
    </row>
    <row r="11" spans="1:8" ht="21" customHeight="1">
      <c r="A11" s="83" t="s">
        <v>0</v>
      </c>
      <c r="B11" s="83" t="s">
        <v>1</v>
      </c>
      <c r="C11" s="83" t="s">
        <v>2</v>
      </c>
      <c r="D11" s="86" t="s">
        <v>130</v>
      </c>
      <c r="E11" s="73" t="s">
        <v>146</v>
      </c>
      <c r="F11" s="73" t="s">
        <v>144</v>
      </c>
      <c r="G11" s="79" t="s">
        <v>145</v>
      </c>
      <c r="H11" s="77" t="s">
        <v>147</v>
      </c>
    </row>
    <row r="12" spans="1:8" ht="51.75" customHeight="1">
      <c r="A12" s="84"/>
      <c r="B12" s="84"/>
      <c r="C12" s="84"/>
      <c r="D12" s="87"/>
      <c r="E12" s="74"/>
      <c r="F12" s="74"/>
      <c r="G12" s="80"/>
      <c r="H12" s="78"/>
    </row>
    <row r="13" spans="1:8" ht="9.75" customHeight="1" hidden="1">
      <c r="A13" s="85"/>
      <c r="B13" s="85"/>
      <c r="C13" s="85"/>
      <c r="D13" s="88"/>
      <c r="E13" s="75"/>
      <c r="F13" s="75"/>
      <c r="G13" s="81"/>
      <c r="H13" s="58"/>
    </row>
    <row r="14" spans="1:8" s="9" customFormat="1" ht="21.75" customHeight="1">
      <c r="A14" s="52" t="s">
        <v>3</v>
      </c>
      <c r="B14" s="53" t="s">
        <v>4</v>
      </c>
      <c r="C14" s="53"/>
      <c r="D14" s="52">
        <f>D15+D16+D17+D18+D19</f>
        <v>7449.4</v>
      </c>
      <c r="E14" s="69">
        <f>E15+E16+E17+E18+E19</f>
        <v>5869.9</v>
      </c>
      <c r="F14" s="69">
        <f>F15+F16+F17+F18+F19</f>
        <v>4358.200000000001</v>
      </c>
      <c r="G14" s="72">
        <f aca="true" t="shared" si="0" ref="G14:G49">F14/E14*100</f>
        <v>74.24658000988093</v>
      </c>
      <c r="H14" s="72">
        <f>F14/D14*100</f>
        <v>58.50404059387334</v>
      </c>
    </row>
    <row r="15" spans="1:8" s="9" customFormat="1" ht="43.5" customHeight="1">
      <c r="A15" s="55" t="s">
        <v>74</v>
      </c>
      <c r="B15" s="56"/>
      <c r="C15" s="57" t="s">
        <v>75</v>
      </c>
      <c r="D15" s="55">
        <v>200</v>
      </c>
      <c r="E15" s="70">
        <v>150</v>
      </c>
      <c r="F15" s="70">
        <v>106</v>
      </c>
      <c r="G15" s="72">
        <f t="shared" si="0"/>
        <v>70.66666666666667</v>
      </c>
      <c r="H15" s="72">
        <f aca="true" t="shared" si="1" ref="H15:H49">F15/D15*100</f>
        <v>53</v>
      </c>
    </row>
    <row r="16" spans="1:8" ht="21" customHeight="1">
      <c r="A16" s="59" t="s">
        <v>5</v>
      </c>
      <c r="B16" s="59"/>
      <c r="C16" s="57" t="s">
        <v>6</v>
      </c>
      <c r="D16" s="55">
        <v>6500</v>
      </c>
      <c r="E16" s="70">
        <v>5030.5</v>
      </c>
      <c r="F16" s="70">
        <v>4017.6</v>
      </c>
      <c r="G16" s="72">
        <f t="shared" si="0"/>
        <v>79.86482457012225</v>
      </c>
      <c r="H16" s="72">
        <f t="shared" si="1"/>
        <v>61.80923076923077</v>
      </c>
    </row>
    <row r="17" spans="1:8" ht="15.75" customHeight="1" hidden="1">
      <c r="A17" s="59"/>
      <c r="B17" s="59"/>
      <c r="C17" s="57"/>
      <c r="D17" s="55"/>
      <c r="E17" s="70">
        <v>0</v>
      </c>
      <c r="F17" s="70">
        <v>0</v>
      </c>
      <c r="G17" s="72" t="e">
        <f t="shared" si="0"/>
        <v>#DIV/0!</v>
      </c>
      <c r="H17" s="72" t="e">
        <f t="shared" si="1"/>
        <v>#DIV/0!</v>
      </c>
    </row>
    <row r="18" spans="1:8" ht="18.75" customHeight="1">
      <c r="A18" s="60" t="s">
        <v>9</v>
      </c>
      <c r="B18" s="60"/>
      <c r="C18" s="61" t="s">
        <v>98</v>
      </c>
      <c r="D18" s="62">
        <v>294.4</v>
      </c>
      <c r="E18" s="70">
        <v>294.4</v>
      </c>
      <c r="F18" s="70">
        <v>0</v>
      </c>
      <c r="G18" s="72">
        <f t="shared" si="0"/>
        <v>0</v>
      </c>
      <c r="H18" s="72">
        <f t="shared" si="1"/>
        <v>0</v>
      </c>
    </row>
    <row r="19" spans="1:8" ht="19.5" customHeight="1">
      <c r="A19" s="59" t="s">
        <v>11</v>
      </c>
      <c r="B19" s="59"/>
      <c r="C19" s="57" t="s">
        <v>107</v>
      </c>
      <c r="D19" s="55">
        <v>455</v>
      </c>
      <c r="E19" s="70">
        <v>395</v>
      </c>
      <c r="F19" s="70">
        <v>234.6</v>
      </c>
      <c r="G19" s="72">
        <f t="shared" si="0"/>
        <v>59.39240506329114</v>
      </c>
      <c r="H19" s="72">
        <f t="shared" si="1"/>
        <v>51.56043956043956</v>
      </c>
    </row>
    <row r="20" spans="1:8" ht="18" customHeight="1">
      <c r="A20" s="63" t="s">
        <v>60</v>
      </c>
      <c r="B20" s="53" t="s">
        <v>115</v>
      </c>
      <c r="C20" s="64"/>
      <c r="D20" s="52">
        <f>D21</f>
        <v>196.9</v>
      </c>
      <c r="E20" s="69">
        <f>E21</f>
        <v>147.7</v>
      </c>
      <c r="F20" s="69">
        <f>F21</f>
        <v>147.7</v>
      </c>
      <c r="G20" s="72">
        <f t="shared" si="0"/>
        <v>100</v>
      </c>
      <c r="H20" s="72">
        <f t="shared" si="1"/>
        <v>75.01269680040629</v>
      </c>
    </row>
    <row r="21" spans="1:8" ht="26.25" customHeight="1">
      <c r="A21" s="59" t="s">
        <v>61</v>
      </c>
      <c r="B21" s="59"/>
      <c r="C21" s="57" t="s">
        <v>108</v>
      </c>
      <c r="D21" s="55">
        <v>196.9</v>
      </c>
      <c r="E21" s="70">
        <v>147.7</v>
      </c>
      <c r="F21" s="70">
        <v>147.7</v>
      </c>
      <c r="G21" s="72">
        <f t="shared" si="0"/>
        <v>100</v>
      </c>
      <c r="H21" s="72">
        <f t="shared" si="1"/>
        <v>75.01269680040629</v>
      </c>
    </row>
    <row r="22" spans="1:8" s="9" customFormat="1" ht="36.75" customHeight="1">
      <c r="A22" s="58" t="s">
        <v>13</v>
      </c>
      <c r="B22" s="56" t="s">
        <v>14</v>
      </c>
      <c r="C22" s="56"/>
      <c r="D22" s="52">
        <f>SUM(D23:D24)</f>
        <v>5.6</v>
      </c>
      <c r="E22" s="69">
        <f>SUM(E23:E24)</f>
        <v>5.6</v>
      </c>
      <c r="F22" s="69">
        <f>SUM(F23:F24)</f>
        <v>5.6</v>
      </c>
      <c r="G22" s="72">
        <f t="shared" si="0"/>
        <v>100</v>
      </c>
      <c r="H22" s="72">
        <f t="shared" si="1"/>
        <v>100</v>
      </c>
    </row>
    <row r="23" spans="1:8" ht="42.75" customHeight="1">
      <c r="A23" s="59" t="s">
        <v>15</v>
      </c>
      <c r="B23" s="59"/>
      <c r="C23" s="57" t="s">
        <v>16</v>
      </c>
      <c r="D23" s="55">
        <v>5.6</v>
      </c>
      <c r="E23" s="70">
        <v>5.6</v>
      </c>
      <c r="F23" s="70">
        <v>5.6</v>
      </c>
      <c r="G23" s="72">
        <f t="shared" si="0"/>
        <v>100</v>
      </c>
      <c r="H23" s="72">
        <f t="shared" si="1"/>
        <v>100</v>
      </c>
    </row>
    <row r="24" spans="1:8" ht="23.25" customHeight="1">
      <c r="A24" s="68" t="s">
        <v>17</v>
      </c>
      <c r="B24" s="59"/>
      <c r="C24" s="57" t="s">
        <v>18</v>
      </c>
      <c r="D24" s="55"/>
      <c r="E24" s="70"/>
      <c r="F24" s="70"/>
      <c r="G24" s="72"/>
      <c r="H24" s="72"/>
    </row>
    <row r="25" spans="1:8" s="9" customFormat="1" ht="15.75" customHeight="1">
      <c r="A25" s="52" t="s">
        <v>19</v>
      </c>
      <c r="B25" s="53" t="s">
        <v>20</v>
      </c>
      <c r="C25" s="53"/>
      <c r="D25" s="52">
        <f>SUM(D26:D31)</f>
        <v>583.9</v>
      </c>
      <c r="E25" s="69">
        <f>SUM(E26:E31)</f>
        <v>378.1</v>
      </c>
      <c r="F25" s="69">
        <f>SUM(F26:F31)</f>
        <v>372.8</v>
      </c>
      <c r="G25" s="72">
        <f t="shared" si="0"/>
        <v>98.59825443004496</v>
      </c>
      <c r="H25" s="72">
        <f t="shared" si="1"/>
        <v>63.84654906662101</v>
      </c>
    </row>
    <row r="26" spans="1:8" ht="12.75" customHeight="1">
      <c r="A26" s="59" t="s">
        <v>134</v>
      </c>
      <c r="B26" s="59"/>
      <c r="C26" s="57" t="s">
        <v>127</v>
      </c>
      <c r="D26" s="55">
        <v>583.9</v>
      </c>
      <c r="E26" s="70">
        <v>378.1</v>
      </c>
      <c r="F26" s="70">
        <v>372.8</v>
      </c>
      <c r="G26" s="72">
        <f t="shared" si="0"/>
        <v>98.59825443004496</v>
      </c>
      <c r="H26" s="72">
        <f t="shared" si="1"/>
        <v>63.84654906662101</v>
      </c>
    </row>
    <row r="27" spans="1:8" ht="12.75" customHeight="1" hidden="1">
      <c r="A27" s="59" t="s">
        <v>23</v>
      </c>
      <c r="B27" s="59"/>
      <c r="C27" s="57" t="s">
        <v>24</v>
      </c>
      <c r="D27" s="55"/>
      <c r="E27" s="70"/>
      <c r="F27" s="70"/>
      <c r="G27" s="72" t="e">
        <f t="shared" si="0"/>
        <v>#DIV/0!</v>
      </c>
      <c r="H27" s="72" t="e">
        <f t="shared" si="1"/>
        <v>#DIV/0!</v>
      </c>
    </row>
    <row r="28" spans="1:8" ht="12.75" customHeight="1" hidden="1">
      <c r="A28" s="59" t="s">
        <v>25</v>
      </c>
      <c r="B28" s="59"/>
      <c r="C28" s="57" t="s">
        <v>26</v>
      </c>
      <c r="D28" s="55"/>
      <c r="E28" s="70"/>
      <c r="F28" s="70"/>
      <c r="G28" s="72" t="e">
        <f t="shared" si="0"/>
        <v>#DIV/0!</v>
      </c>
      <c r="H28" s="72" t="e">
        <f t="shared" si="1"/>
        <v>#DIV/0!</v>
      </c>
    </row>
    <row r="29" spans="1:8" ht="12.75" customHeight="1" hidden="1">
      <c r="A29" s="59" t="s">
        <v>27</v>
      </c>
      <c r="B29" s="59"/>
      <c r="C29" s="57" t="s">
        <v>28</v>
      </c>
      <c r="D29" s="55"/>
      <c r="E29" s="70"/>
      <c r="F29" s="70"/>
      <c r="G29" s="72" t="e">
        <f t="shared" si="0"/>
        <v>#DIV/0!</v>
      </c>
      <c r="H29" s="72" t="e">
        <f t="shared" si="1"/>
        <v>#DIV/0!</v>
      </c>
    </row>
    <row r="30" spans="1:8" ht="12.75" customHeight="1" hidden="1">
      <c r="A30" s="59" t="s">
        <v>29</v>
      </c>
      <c r="B30" s="59"/>
      <c r="C30" s="57" t="s">
        <v>30</v>
      </c>
      <c r="D30" s="55"/>
      <c r="E30" s="70"/>
      <c r="F30" s="70"/>
      <c r="G30" s="72" t="e">
        <f t="shared" si="0"/>
        <v>#DIV/0!</v>
      </c>
      <c r="H30" s="72" t="e">
        <f t="shared" si="1"/>
        <v>#DIV/0!</v>
      </c>
    </row>
    <row r="31" spans="1:8" ht="15" customHeight="1" hidden="1">
      <c r="A31" s="59" t="s">
        <v>31</v>
      </c>
      <c r="B31" s="59"/>
      <c r="C31" s="57" t="s">
        <v>32</v>
      </c>
      <c r="D31" s="55"/>
      <c r="E31" s="70"/>
      <c r="F31" s="70"/>
      <c r="G31" s="72" t="e">
        <f t="shared" si="0"/>
        <v>#DIV/0!</v>
      </c>
      <c r="H31" s="72" t="e">
        <f t="shared" si="1"/>
        <v>#DIV/0!</v>
      </c>
    </row>
    <row r="32" spans="1:8" s="9" customFormat="1" ht="18.75" customHeight="1">
      <c r="A32" s="52" t="s">
        <v>33</v>
      </c>
      <c r="B32" s="53" t="s">
        <v>34</v>
      </c>
      <c r="C32" s="53"/>
      <c r="D32" s="52">
        <f>D33+D34+D35</f>
        <v>5212.3</v>
      </c>
      <c r="E32" s="69">
        <f>E33+E34+E35</f>
        <v>3912.6000000000004</v>
      </c>
      <c r="F32" s="69">
        <f>F33+F34+F35</f>
        <v>3172.1</v>
      </c>
      <c r="G32" s="72">
        <f t="shared" si="0"/>
        <v>81.0739661606093</v>
      </c>
      <c r="H32" s="72">
        <f t="shared" si="1"/>
        <v>60.857970569614174</v>
      </c>
    </row>
    <row r="33" spans="1:8" s="12" customFormat="1" ht="15" customHeight="1">
      <c r="A33" s="59" t="s">
        <v>109</v>
      </c>
      <c r="B33" s="59"/>
      <c r="C33" s="57" t="s">
        <v>35</v>
      </c>
      <c r="D33" s="55">
        <v>385</v>
      </c>
      <c r="E33" s="70">
        <v>288.8</v>
      </c>
      <c r="F33" s="70">
        <v>29.9</v>
      </c>
      <c r="G33" s="72">
        <f t="shared" si="0"/>
        <v>10.353185595567867</v>
      </c>
      <c r="H33" s="72">
        <f t="shared" si="1"/>
        <v>7.766233766233766</v>
      </c>
    </row>
    <row r="34" spans="1:8" s="12" customFormat="1" ht="30.75" customHeight="1">
      <c r="A34" s="59" t="s">
        <v>121</v>
      </c>
      <c r="B34" s="59"/>
      <c r="C34" s="57" t="s">
        <v>35</v>
      </c>
      <c r="D34" s="55">
        <v>780</v>
      </c>
      <c r="E34" s="70">
        <v>699.9</v>
      </c>
      <c r="F34" s="70">
        <v>508</v>
      </c>
      <c r="G34" s="72">
        <f t="shared" si="0"/>
        <v>72.58179739962853</v>
      </c>
      <c r="H34" s="72">
        <f t="shared" si="1"/>
        <v>65.12820512820512</v>
      </c>
    </row>
    <row r="35" spans="1:8" ht="17.25" customHeight="1">
      <c r="A35" s="59" t="s">
        <v>116</v>
      </c>
      <c r="B35" s="59"/>
      <c r="C35" s="57" t="s">
        <v>111</v>
      </c>
      <c r="D35" s="55">
        <v>4047.3</v>
      </c>
      <c r="E35" s="70">
        <v>2923.9</v>
      </c>
      <c r="F35" s="70">
        <v>2634.2</v>
      </c>
      <c r="G35" s="72">
        <f t="shared" si="0"/>
        <v>90.09200041041075</v>
      </c>
      <c r="H35" s="72">
        <f t="shared" si="1"/>
        <v>65.08536555234353</v>
      </c>
    </row>
    <row r="36" spans="1:8" ht="25.5" customHeight="1" hidden="1">
      <c r="A36" s="59" t="s">
        <v>38</v>
      </c>
      <c r="B36" s="59"/>
      <c r="C36" s="57" t="s">
        <v>110</v>
      </c>
      <c r="D36" s="55"/>
      <c r="E36" s="70">
        <f>-F3</f>
        <v>0</v>
      </c>
      <c r="F36" s="70">
        <v>0</v>
      </c>
      <c r="G36" s="72" t="e">
        <f t="shared" si="0"/>
        <v>#DIV/0!</v>
      </c>
      <c r="H36" s="72" t="e">
        <f t="shared" si="1"/>
        <v>#DIV/0!</v>
      </c>
    </row>
    <row r="37" spans="1:8" ht="14.25" customHeight="1">
      <c r="A37" s="63" t="s">
        <v>112</v>
      </c>
      <c r="B37" s="53" t="s">
        <v>90</v>
      </c>
      <c r="C37" s="53"/>
      <c r="D37" s="52">
        <f>D38</f>
        <v>61</v>
      </c>
      <c r="E37" s="69">
        <f>E38</f>
        <v>61</v>
      </c>
      <c r="F37" s="71">
        <v>59.1</v>
      </c>
      <c r="G37" s="72">
        <f t="shared" si="0"/>
        <v>96.88524590163935</v>
      </c>
      <c r="H37" s="72">
        <f t="shared" si="1"/>
        <v>96.88524590163935</v>
      </c>
    </row>
    <row r="38" spans="1:8" ht="18.75" customHeight="1">
      <c r="A38" s="59" t="s">
        <v>113</v>
      </c>
      <c r="B38" s="59"/>
      <c r="C38" s="57"/>
      <c r="D38" s="55">
        <v>61</v>
      </c>
      <c r="E38" s="70">
        <v>61</v>
      </c>
      <c r="F38" s="70">
        <v>59.1</v>
      </c>
      <c r="G38" s="72">
        <f t="shared" si="0"/>
        <v>96.88524590163935</v>
      </c>
      <c r="H38" s="72">
        <f t="shared" si="1"/>
        <v>96.88524590163935</v>
      </c>
    </row>
    <row r="39" spans="1:8" s="9" customFormat="1" ht="36.75" customHeight="1">
      <c r="A39" s="52" t="s">
        <v>40</v>
      </c>
      <c r="B39" s="53" t="s">
        <v>41</v>
      </c>
      <c r="C39" s="53"/>
      <c r="D39" s="52">
        <v>7860</v>
      </c>
      <c r="E39" s="69">
        <v>6359.1</v>
      </c>
      <c r="F39" s="69">
        <f>F40+F44</f>
        <v>5287.3</v>
      </c>
      <c r="G39" s="72">
        <f t="shared" si="0"/>
        <v>83.1454136591656</v>
      </c>
      <c r="H39" s="72">
        <f t="shared" si="1"/>
        <v>67.26844783715012</v>
      </c>
    </row>
    <row r="40" spans="1:8" ht="22.5" customHeight="1">
      <c r="A40" s="59" t="s">
        <v>42</v>
      </c>
      <c r="B40" s="59"/>
      <c r="C40" s="57" t="s">
        <v>43</v>
      </c>
      <c r="D40" s="55">
        <v>7060</v>
      </c>
      <c r="E40" s="70">
        <v>5559.1</v>
      </c>
      <c r="F40" s="70">
        <v>4598.2</v>
      </c>
      <c r="G40" s="72">
        <f t="shared" si="0"/>
        <v>82.71482793977441</v>
      </c>
      <c r="H40" s="72">
        <f t="shared" si="1"/>
        <v>65.13031161473087</v>
      </c>
    </row>
    <row r="41" spans="1:8" ht="12.75" customHeight="1" hidden="1">
      <c r="A41" s="59" t="s">
        <v>44</v>
      </c>
      <c r="B41" s="59"/>
      <c r="C41" s="57" t="s">
        <v>45</v>
      </c>
      <c r="D41" s="55"/>
      <c r="E41" s="70"/>
      <c r="F41" s="70"/>
      <c r="G41" s="72" t="e">
        <f t="shared" si="0"/>
        <v>#DIV/0!</v>
      </c>
      <c r="H41" s="72" t="e">
        <f t="shared" si="1"/>
        <v>#DIV/0!</v>
      </c>
    </row>
    <row r="42" spans="1:8" ht="12.75" customHeight="1" hidden="1">
      <c r="A42" s="59" t="s">
        <v>46</v>
      </c>
      <c r="B42" s="59"/>
      <c r="C42" s="57" t="s">
        <v>47</v>
      </c>
      <c r="D42" s="55"/>
      <c r="E42" s="70"/>
      <c r="F42" s="70"/>
      <c r="G42" s="72" t="e">
        <f t="shared" si="0"/>
        <v>#DIV/0!</v>
      </c>
      <c r="H42" s="72" t="e">
        <f t="shared" si="1"/>
        <v>#DIV/0!</v>
      </c>
    </row>
    <row r="43" spans="1:8" ht="25.5" customHeight="1" hidden="1">
      <c r="A43" s="59" t="s">
        <v>48</v>
      </c>
      <c r="B43" s="59"/>
      <c r="C43" s="57" t="s">
        <v>49</v>
      </c>
      <c r="D43" s="55"/>
      <c r="E43" s="70"/>
      <c r="F43" s="70"/>
      <c r="G43" s="72" t="e">
        <f t="shared" si="0"/>
        <v>#DIV/0!</v>
      </c>
      <c r="H43" s="72" t="e">
        <f t="shared" si="1"/>
        <v>#DIV/0!</v>
      </c>
    </row>
    <row r="44" spans="1:8" ht="27" customHeight="1">
      <c r="A44" s="59" t="s">
        <v>141</v>
      </c>
      <c r="B44" s="59"/>
      <c r="C44" s="57" t="s">
        <v>43</v>
      </c>
      <c r="D44" s="55">
        <v>800</v>
      </c>
      <c r="E44" s="70">
        <v>800</v>
      </c>
      <c r="F44" s="70">
        <v>689.1</v>
      </c>
      <c r="G44" s="72">
        <f t="shared" si="0"/>
        <v>86.1375</v>
      </c>
      <c r="H44" s="72">
        <f t="shared" si="1"/>
        <v>86.1375</v>
      </c>
    </row>
    <row r="45" spans="1:8" s="9" customFormat="1" ht="14.25" customHeight="1">
      <c r="A45" s="52" t="s">
        <v>50</v>
      </c>
      <c r="B45" s="53" t="s">
        <v>51</v>
      </c>
      <c r="C45" s="53"/>
      <c r="D45" s="52">
        <f>SUM(D46:D46)</f>
        <v>250</v>
      </c>
      <c r="E45" s="69">
        <v>203</v>
      </c>
      <c r="F45" s="69">
        <f>SUM(F46:F46)</f>
        <v>153.7</v>
      </c>
      <c r="G45" s="72">
        <f t="shared" si="0"/>
        <v>75.71428571428571</v>
      </c>
      <c r="H45" s="72">
        <f t="shared" si="1"/>
        <v>61.47999999999999</v>
      </c>
    </row>
    <row r="46" spans="1:8" ht="13.5" customHeight="1">
      <c r="A46" s="59" t="s">
        <v>52</v>
      </c>
      <c r="B46" s="59"/>
      <c r="C46" s="57" t="s">
        <v>114</v>
      </c>
      <c r="D46" s="55">
        <v>250</v>
      </c>
      <c r="E46" s="70">
        <v>203</v>
      </c>
      <c r="F46" s="70">
        <v>153.7</v>
      </c>
      <c r="G46" s="72">
        <f t="shared" si="0"/>
        <v>75.71428571428571</v>
      </c>
      <c r="H46" s="72">
        <f t="shared" si="1"/>
        <v>61.47999999999999</v>
      </c>
    </row>
    <row r="47" spans="1:8" ht="22.5" customHeight="1">
      <c r="A47" s="52" t="s">
        <v>56</v>
      </c>
      <c r="B47" s="52">
        <v>1100</v>
      </c>
      <c r="C47" s="64"/>
      <c r="D47" s="52">
        <f>D48</f>
        <v>183.8</v>
      </c>
      <c r="E47" s="69">
        <f>E48</f>
        <v>137.8</v>
      </c>
      <c r="F47" s="69">
        <f>F48</f>
        <v>137.8</v>
      </c>
      <c r="G47" s="72">
        <f t="shared" si="0"/>
        <v>100</v>
      </c>
      <c r="H47" s="72">
        <f t="shared" si="1"/>
        <v>74.9727965179543</v>
      </c>
    </row>
    <row r="48" spans="1:8" ht="24" customHeight="1">
      <c r="A48" s="59" t="s">
        <v>119</v>
      </c>
      <c r="B48" s="59"/>
      <c r="C48" s="57" t="s">
        <v>120</v>
      </c>
      <c r="D48" s="55">
        <v>183.8</v>
      </c>
      <c r="E48" s="70">
        <v>137.8</v>
      </c>
      <c r="F48" s="70">
        <v>137.8</v>
      </c>
      <c r="G48" s="72">
        <f t="shared" si="0"/>
        <v>100</v>
      </c>
      <c r="H48" s="72">
        <f t="shared" si="1"/>
        <v>74.9727965179543</v>
      </c>
    </row>
    <row r="49" spans="1:8" s="9" customFormat="1" ht="21" customHeight="1">
      <c r="A49" s="67" t="s">
        <v>54</v>
      </c>
      <c r="B49" s="67"/>
      <c r="C49" s="58"/>
      <c r="D49" s="58">
        <f>D47+D45+D39+D32+D25+D22+D20+D14+D37</f>
        <v>21802.899999999998</v>
      </c>
      <c r="E49" s="69">
        <f>E47+E45+E39+E32+E25+E22+E20+E14+E37</f>
        <v>17074.800000000003</v>
      </c>
      <c r="F49" s="69">
        <f>F47+F45+F39+F37+F32+F25+F22+F20+F14</f>
        <v>13694.300000000001</v>
      </c>
      <c r="G49" s="72">
        <f t="shared" si="0"/>
        <v>80.2018178836648</v>
      </c>
      <c r="H49" s="72">
        <f t="shared" si="1"/>
        <v>62.80953451146408</v>
      </c>
    </row>
    <row r="50" ht="12.75">
      <c r="D50" s="49"/>
    </row>
  </sheetData>
  <mergeCells count="11">
    <mergeCell ref="F11:F13"/>
    <mergeCell ref="A7:D7"/>
    <mergeCell ref="H11:H12"/>
    <mergeCell ref="G11:G13"/>
    <mergeCell ref="C1:D1"/>
    <mergeCell ref="A11:A13"/>
    <mergeCell ref="B11:B13"/>
    <mergeCell ref="C11:C13"/>
    <mergeCell ref="D11:D13"/>
    <mergeCell ref="B4:E4"/>
    <mergeCell ref="E11:E13"/>
  </mergeCells>
  <printOptions/>
  <pageMargins left="0.3937007874015748" right="0" top="0" bottom="0" header="0.196850393700787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9">
      <selection activeCell="G19" sqref="G19"/>
    </sheetView>
  </sheetViews>
  <sheetFormatPr defaultColWidth="9.00390625" defaultRowHeight="12.75"/>
  <cols>
    <col min="1" max="1" width="41.125" style="1" customWidth="1"/>
    <col min="2" max="2" width="7.375" style="1" customWidth="1"/>
    <col min="3" max="3" width="8.75390625" style="2" customWidth="1"/>
    <col min="4" max="4" width="8.75390625" style="1" customWidth="1"/>
    <col min="5" max="5" width="9.875" style="1" customWidth="1"/>
    <col min="6" max="6" width="10.375" style="1" customWidth="1"/>
    <col min="7" max="7" width="9.00390625" style="1" customWidth="1"/>
    <col min="8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139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7" ht="18" customHeight="1">
      <c r="A6" s="5" t="s">
        <v>117</v>
      </c>
      <c r="B6" s="5"/>
      <c r="C6" s="5"/>
      <c r="D6" s="5"/>
      <c r="E6" s="17"/>
      <c r="F6" s="17"/>
      <c r="G6" s="50"/>
    </row>
    <row r="7" spans="1:7" ht="12.75" customHeight="1" hidden="1">
      <c r="A7" s="76" t="s">
        <v>73</v>
      </c>
      <c r="B7" s="76"/>
      <c r="C7" s="76"/>
      <c r="D7" s="76"/>
      <c r="E7" s="17"/>
      <c r="F7" s="17"/>
      <c r="G7" s="50"/>
    </row>
    <row r="8" spans="1:7" ht="12.75" customHeight="1">
      <c r="A8" s="5" t="s">
        <v>140</v>
      </c>
      <c r="B8" s="5"/>
      <c r="C8" s="5"/>
      <c r="D8" s="5"/>
      <c r="E8" s="17"/>
      <c r="F8" s="17"/>
      <c r="G8" s="50"/>
    </row>
    <row r="9" spans="1:7" ht="12.75" customHeight="1">
      <c r="A9" s="5" t="s">
        <v>136</v>
      </c>
      <c r="B9" s="5"/>
      <c r="C9" s="5"/>
      <c r="D9" s="5"/>
      <c r="E9" s="17"/>
      <c r="F9" s="17"/>
      <c r="G9" s="50"/>
    </row>
    <row r="10" spans="1:7" ht="12" customHeight="1">
      <c r="A10" s="5"/>
      <c r="B10" s="5"/>
      <c r="C10" s="51"/>
      <c r="D10" s="50"/>
      <c r="E10" s="50"/>
      <c r="F10" s="50"/>
      <c r="G10" s="50"/>
    </row>
    <row r="11" spans="1:7" ht="21" customHeight="1">
      <c r="A11" s="83" t="s">
        <v>0</v>
      </c>
      <c r="B11" s="83" t="s">
        <v>1</v>
      </c>
      <c r="C11" s="83" t="s">
        <v>2</v>
      </c>
      <c r="D11" s="86" t="s">
        <v>130</v>
      </c>
      <c r="E11" s="86" t="s">
        <v>137</v>
      </c>
      <c r="F11" s="86" t="s">
        <v>142</v>
      </c>
      <c r="G11" s="91" t="s">
        <v>138</v>
      </c>
    </row>
    <row r="12" spans="1:7" ht="51.75" customHeight="1">
      <c r="A12" s="84"/>
      <c r="B12" s="84"/>
      <c r="C12" s="84"/>
      <c r="D12" s="87"/>
      <c r="E12" s="87"/>
      <c r="F12" s="87"/>
      <c r="G12" s="92"/>
    </row>
    <row r="13" spans="1:7" ht="9.75" customHeight="1" hidden="1">
      <c r="A13" s="85"/>
      <c r="B13" s="85"/>
      <c r="C13" s="85"/>
      <c r="D13" s="88"/>
      <c r="E13" s="88"/>
      <c r="F13" s="88"/>
      <c r="G13" s="93"/>
    </row>
    <row r="14" spans="1:7" s="9" customFormat="1" ht="21.75" customHeight="1">
      <c r="A14" s="52" t="s">
        <v>3</v>
      </c>
      <c r="B14" s="53" t="s">
        <v>4</v>
      </c>
      <c r="C14" s="53"/>
      <c r="D14" s="52">
        <f>D15+D16+D17+D18+D19</f>
        <v>7200</v>
      </c>
      <c r="E14" s="52">
        <f>E15+E16+E17+E18+E19</f>
        <v>3717.4</v>
      </c>
      <c r="F14" s="52">
        <f>F15+F16+F17+F18+F19</f>
        <v>2898.1</v>
      </c>
      <c r="G14" s="54">
        <f>F14/E14*100</f>
        <v>77.96040243180717</v>
      </c>
    </row>
    <row r="15" spans="1:7" s="9" customFormat="1" ht="43.5" customHeight="1">
      <c r="A15" s="55" t="s">
        <v>74</v>
      </c>
      <c r="B15" s="56"/>
      <c r="C15" s="57" t="s">
        <v>75</v>
      </c>
      <c r="D15" s="55">
        <v>200</v>
      </c>
      <c r="E15" s="58">
        <v>100</v>
      </c>
      <c r="F15" s="58">
        <v>100</v>
      </c>
      <c r="G15" s="54">
        <f aca="true" t="shared" si="0" ref="G15:G49">F15/E15*100</f>
        <v>100</v>
      </c>
    </row>
    <row r="16" spans="1:7" ht="21" customHeight="1">
      <c r="A16" s="59" t="s">
        <v>5</v>
      </c>
      <c r="B16" s="59"/>
      <c r="C16" s="57" t="s">
        <v>6</v>
      </c>
      <c r="D16" s="55">
        <v>6500</v>
      </c>
      <c r="E16" s="55">
        <v>3267.4</v>
      </c>
      <c r="F16" s="55">
        <v>2724</v>
      </c>
      <c r="G16" s="54">
        <f t="shared" si="0"/>
        <v>83.36903960335434</v>
      </c>
    </row>
    <row r="17" spans="1:7" ht="15.75" customHeight="1" hidden="1">
      <c r="A17" s="59"/>
      <c r="B17" s="59"/>
      <c r="C17" s="57"/>
      <c r="D17" s="55"/>
      <c r="E17" s="55">
        <v>0</v>
      </c>
      <c r="F17" s="55">
        <v>0</v>
      </c>
      <c r="G17" s="54" t="e">
        <f t="shared" si="0"/>
        <v>#DIV/0!</v>
      </c>
    </row>
    <row r="18" spans="1:7" ht="18.75" customHeight="1">
      <c r="A18" s="60" t="s">
        <v>9</v>
      </c>
      <c r="B18" s="60"/>
      <c r="C18" s="61" t="s">
        <v>98</v>
      </c>
      <c r="D18" s="62">
        <v>300</v>
      </c>
      <c r="E18" s="55">
        <v>250</v>
      </c>
      <c r="F18" s="55">
        <v>0</v>
      </c>
      <c r="G18" s="54">
        <f t="shared" si="0"/>
        <v>0</v>
      </c>
    </row>
    <row r="19" spans="1:7" ht="19.5" customHeight="1">
      <c r="A19" s="59" t="s">
        <v>11</v>
      </c>
      <c r="B19" s="59"/>
      <c r="C19" s="57" t="s">
        <v>107</v>
      </c>
      <c r="D19" s="55">
        <v>200</v>
      </c>
      <c r="E19" s="55">
        <v>100</v>
      </c>
      <c r="F19" s="55">
        <v>74.1</v>
      </c>
      <c r="G19" s="54">
        <f t="shared" si="0"/>
        <v>74.1</v>
      </c>
    </row>
    <row r="20" spans="1:7" ht="18" customHeight="1">
      <c r="A20" s="63" t="s">
        <v>60</v>
      </c>
      <c r="B20" s="53" t="s">
        <v>115</v>
      </c>
      <c r="C20" s="64"/>
      <c r="D20" s="52">
        <f>D21</f>
        <v>196.9</v>
      </c>
      <c r="E20" s="52">
        <f>E21</f>
        <v>98.4</v>
      </c>
      <c r="F20" s="52">
        <f>F21</f>
        <v>98.4</v>
      </c>
      <c r="G20" s="54">
        <f t="shared" si="0"/>
        <v>100</v>
      </c>
    </row>
    <row r="21" spans="1:7" ht="26.25" customHeight="1">
      <c r="A21" s="59" t="s">
        <v>61</v>
      </c>
      <c r="B21" s="59"/>
      <c r="C21" s="57" t="s">
        <v>108</v>
      </c>
      <c r="D21" s="55">
        <v>196.9</v>
      </c>
      <c r="E21" s="55">
        <v>98.4</v>
      </c>
      <c r="F21" s="65">
        <v>98.4</v>
      </c>
      <c r="G21" s="54">
        <f t="shared" si="0"/>
        <v>100</v>
      </c>
    </row>
    <row r="22" spans="1:7" s="9" customFormat="1" ht="36.75" customHeight="1">
      <c r="A22" s="58" t="s">
        <v>13</v>
      </c>
      <c r="B22" s="56" t="s">
        <v>14</v>
      </c>
      <c r="C22" s="56"/>
      <c r="D22" s="52">
        <f>SUM(D23:D24)</f>
        <v>200</v>
      </c>
      <c r="E22" s="58">
        <f>SUM(E23:E24)</f>
        <v>50</v>
      </c>
      <c r="F22" s="58">
        <f>SUM(F23:F24)</f>
        <v>0</v>
      </c>
      <c r="G22" s="54">
        <f t="shared" si="0"/>
        <v>0</v>
      </c>
    </row>
    <row r="23" spans="1:7" ht="42.75" customHeight="1">
      <c r="A23" s="59" t="s">
        <v>15</v>
      </c>
      <c r="B23" s="59"/>
      <c r="C23" s="57" t="s">
        <v>16</v>
      </c>
      <c r="D23" s="55">
        <v>50</v>
      </c>
      <c r="E23" s="55">
        <v>25</v>
      </c>
      <c r="F23" s="55">
        <v>0</v>
      </c>
      <c r="G23" s="54">
        <f t="shared" si="0"/>
        <v>0</v>
      </c>
    </row>
    <row r="24" spans="1:7" ht="21.75" customHeight="1">
      <c r="A24" s="59" t="s">
        <v>17</v>
      </c>
      <c r="B24" s="59"/>
      <c r="C24" s="57" t="s">
        <v>18</v>
      </c>
      <c r="D24" s="55">
        <v>150</v>
      </c>
      <c r="E24" s="55">
        <v>25</v>
      </c>
      <c r="F24" s="55">
        <v>0</v>
      </c>
      <c r="G24" s="54">
        <f t="shared" si="0"/>
        <v>0</v>
      </c>
    </row>
    <row r="25" spans="1:7" s="9" customFormat="1" ht="15.75" customHeight="1">
      <c r="A25" s="52" t="s">
        <v>19</v>
      </c>
      <c r="B25" s="53" t="s">
        <v>20</v>
      </c>
      <c r="C25" s="53"/>
      <c r="D25" s="52">
        <f>SUM(D26:D31)</f>
        <v>203.8</v>
      </c>
      <c r="E25" s="52">
        <f>SUM(E26:E31)</f>
        <v>203.8</v>
      </c>
      <c r="F25" s="52">
        <f>SUM(F26:F31)</f>
        <v>176.1</v>
      </c>
      <c r="G25" s="54">
        <f t="shared" si="0"/>
        <v>86.40824337585867</v>
      </c>
    </row>
    <row r="26" spans="1:7" ht="12.75" customHeight="1">
      <c r="A26" s="59" t="s">
        <v>134</v>
      </c>
      <c r="B26" s="59"/>
      <c r="C26" s="57" t="s">
        <v>127</v>
      </c>
      <c r="D26" s="55">
        <v>203.8</v>
      </c>
      <c r="E26" s="55">
        <v>203.8</v>
      </c>
      <c r="F26" s="55">
        <v>176.1</v>
      </c>
      <c r="G26" s="54">
        <f t="shared" si="0"/>
        <v>86.40824337585867</v>
      </c>
    </row>
    <row r="27" spans="1:7" ht="12.75" customHeight="1" hidden="1">
      <c r="A27" s="59" t="s">
        <v>23</v>
      </c>
      <c r="B27" s="59"/>
      <c r="C27" s="57" t="s">
        <v>24</v>
      </c>
      <c r="D27" s="55"/>
      <c r="E27" s="55"/>
      <c r="F27" s="55"/>
      <c r="G27" s="54" t="e">
        <f t="shared" si="0"/>
        <v>#DIV/0!</v>
      </c>
    </row>
    <row r="28" spans="1:7" ht="12.75" customHeight="1" hidden="1">
      <c r="A28" s="59" t="s">
        <v>25</v>
      </c>
      <c r="B28" s="59"/>
      <c r="C28" s="57" t="s">
        <v>26</v>
      </c>
      <c r="D28" s="55"/>
      <c r="E28" s="55"/>
      <c r="F28" s="55"/>
      <c r="G28" s="54" t="e">
        <f t="shared" si="0"/>
        <v>#DIV/0!</v>
      </c>
    </row>
    <row r="29" spans="1:7" ht="12.75" customHeight="1" hidden="1">
      <c r="A29" s="59" t="s">
        <v>27</v>
      </c>
      <c r="B29" s="59"/>
      <c r="C29" s="57" t="s">
        <v>28</v>
      </c>
      <c r="D29" s="55"/>
      <c r="E29" s="55"/>
      <c r="F29" s="55"/>
      <c r="G29" s="54" t="e">
        <f t="shared" si="0"/>
        <v>#DIV/0!</v>
      </c>
    </row>
    <row r="30" spans="1:7" ht="12.75" customHeight="1" hidden="1">
      <c r="A30" s="59" t="s">
        <v>29</v>
      </c>
      <c r="B30" s="59"/>
      <c r="C30" s="57" t="s">
        <v>30</v>
      </c>
      <c r="D30" s="55"/>
      <c r="E30" s="55"/>
      <c r="F30" s="55"/>
      <c r="G30" s="54" t="e">
        <f t="shared" si="0"/>
        <v>#DIV/0!</v>
      </c>
    </row>
    <row r="31" spans="1:7" ht="15" customHeight="1" hidden="1">
      <c r="A31" s="59" t="s">
        <v>31</v>
      </c>
      <c r="B31" s="59"/>
      <c r="C31" s="57" t="s">
        <v>32</v>
      </c>
      <c r="D31" s="55"/>
      <c r="E31" s="55"/>
      <c r="F31" s="55"/>
      <c r="G31" s="54" t="e">
        <f t="shared" si="0"/>
        <v>#DIV/0!</v>
      </c>
    </row>
    <row r="32" spans="1:7" s="9" customFormat="1" ht="18.75" customHeight="1">
      <c r="A32" s="52" t="s">
        <v>33</v>
      </c>
      <c r="B32" s="53" t="s">
        <v>34</v>
      </c>
      <c r="C32" s="53"/>
      <c r="D32" s="52">
        <f>D33+D34+D35</f>
        <v>4615</v>
      </c>
      <c r="E32" s="52">
        <f>E33+E34+E35</f>
        <v>3221</v>
      </c>
      <c r="F32" s="52">
        <f>F33+F34+F35</f>
        <v>2034.9</v>
      </c>
      <c r="G32" s="54">
        <f t="shared" si="0"/>
        <v>63.17603228810928</v>
      </c>
    </row>
    <row r="33" spans="1:7" s="12" customFormat="1" ht="15" customHeight="1">
      <c r="A33" s="59" t="s">
        <v>109</v>
      </c>
      <c r="B33" s="59"/>
      <c r="C33" s="57" t="s">
        <v>35</v>
      </c>
      <c r="D33" s="55">
        <v>385</v>
      </c>
      <c r="E33" s="55">
        <v>192.5</v>
      </c>
      <c r="F33" s="55">
        <v>0</v>
      </c>
      <c r="G33" s="54">
        <f t="shared" si="0"/>
        <v>0</v>
      </c>
    </row>
    <row r="34" spans="1:7" s="12" customFormat="1" ht="30.75" customHeight="1">
      <c r="A34" s="59" t="s">
        <v>121</v>
      </c>
      <c r="B34" s="59"/>
      <c r="C34" s="57" t="s">
        <v>35</v>
      </c>
      <c r="D34" s="55">
        <v>530</v>
      </c>
      <c r="E34" s="55">
        <v>360</v>
      </c>
      <c r="F34" s="55">
        <v>67.9</v>
      </c>
      <c r="G34" s="54">
        <f t="shared" si="0"/>
        <v>18.86111111111111</v>
      </c>
    </row>
    <row r="35" spans="1:7" ht="17.25" customHeight="1">
      <c r="A35" s="59" t="s">
        <v>116</v>
      </c>
      <c r="B35" s="59"/>
      <c r="C35" s="57" t="s">
        <v>111</v>
      </c>
      <c r="D35" s="55">
        <v>3700</v>
      </c>
      <c r="E35" s="55">
        <v>2668.5</v>
      </c>
      <c r="F35" s="55">
        <v>1967</v>
      </c>
      <c r="G35" s="54">
        <f t="shared" si="0"/>
        <v>73.71182312160389</v>
      </c>
    </row>
    <row r="36" spans="1:7" ht="25.5" customHeight="1" hidden="1">
      <c r="A36" s="59" t="s">
        <v>38</v>
      </c>
      <c r="B36" s="59"/>
      <c r="C36" s="57" t="s">
        <v>110</v>
      </c>
      <c r="D36" s="55"/>
      <c r="E36" s="55">
        <f>-F3</f>
        <v>0</v>
      </c>
      <c r="F36" s="55">
        <v>0</v>
      </c>
      <c r="G36" s="54" t="e">
        <f t="shared" si="0"/>
        <v>#DIV/0!</v>
      </c>
    </row>
    <row r="37" spans="1:7" ht="14.25" customHeight="1">
      <c r="A37" s="63" t="s">
        <v>112</v>
      </c>
      <c r="B37" s="53" t="s">
        <v>90</v>
      </c>
      <c r="C37" s="53"/>
      <c r="D37" s="52">
        <f>D38</f>
        <v>61</v>
      </c>
      <c r="E37" s="52">
        <f>E38</f>
        <v>61</v>
      </c>
      <c r="F37" s="66">
        <v>0</v>
      </c>
      <c r="G37" s="54">
        <f t="shared" si="0"/>
        <v>0</v>
      </c>
    </row>
    <row r="38" spans="1:7" ht="18.75" customHeight="1">
      <c r="A38" s="59" t="s">
        <v>113</v>
      </c>
      <c r="B38" s="59"/>
      <c r="C38" s="57" t="s">
        <v>91</v>
      </c>
      <c r="D38" s="55">
        <v>61</v>
      </c>
      <c r="E38" s="55">
        <v>61</v>
      </c>
      <c r="F38" s="55">
        <v>0</v>
      </c>
      <c r="G38" s="54">
        <f t="shared" si="0"/>
        <v>0</v>
      </c>
    </row>
    <row r="39" spans="1:7" s="9" customFormat="1" ht="36.75" customHeight="1">
      <c r="A39" s="52" t="s">
        <v>40</v>
      </c>
      <c r="B39" s="53" t="s">
        <v>41</v>
      </c>
      <c r="C39" s="53"/>
      <c r="D39" s="52">
        <f>D40+D44</f>
        <v>7650</v>
      </c>
      <c r="E39" s="52">
        <f>E40+E44</f>
        <v>4390.7</v>
      </c>
      <c r="F39" s="52">
        <f>F40+F44</f>
        <v>3538.2999999999997</v>
      </c>
      <c r="G39" s="54">
        <f t="shared" si="0"/>
        <v>80.58623909627165</v>
      </c>
    </row>
    <row r="40" spans="1:7" ht="12.75" customHeight="1">
      <c r="A40" s="59" t="s">
        <v>42</v>
      </c>
      <c r="B40" s="59"/>
      <c r="C40" s="57" t="s">
        <v>43</v>
      </c>
      <c r="D40" s="55">
        <v>6850</v>
      </c>
      <c r="E40" s="55">
        <v>3590.7</v>
      </c>
      <c r="F40" s="55">
        <v>2849.2</v>
      </c>
      <c r="G40" s="54">
        <f t="shared" si="0"/>
        <v>79.34943047316679</v>
      </c>
    </row>
    <row r="41" spans="1:7" ht="12.75" customHeight="1" hidden="1">
      <c r="A41" s="59" t="s">
        <v>44</v>
      </c>
      <c r="B41" s="59"/>
      <c r="C41" s="57" t="s">
        <v>45</v>
      </c>
      <c r="D41" s="55"/>
      <c r="E41" s="55"/>
      <c r="F41" s="55"/>
      <c r="G41" s="54" t="e">
        <f t="shared" si="0"/>
        <v>#DIV/0!</v>
      </c>
    </row>
    <row r="42" spans="1:7" ht="12.75" customHeight="1" hidden="1">
      <c r="A42" s="59" t="s">
        <v>46</v>
      </c>
      <c r="B42" s="59"/>
      <c r="C42" s="57" t="s">
        <v>47</v>
      </c>
      <c r="D42" s="55"/>
      <c r="E42" s="55"/>
      <c r="F42" s="55"/>
      <c r="G42" s="54" t="e">
        <f t="shared" si="0"/>
        <v>#DIV/0!</v>
      </c>
    </row>
    <row r="43" spans="1:7" ht="25.5" customHeight="1" hidden="1">
      <c r="A43" s="59" t="s">
        <v>48</v>
      </c>
      <c r="B43" s="59"/>
      <c r="C43" s="57" t="s">
        <v>49</v>
      </c>
      <c r="D43" s="55"/>
      <c r="E43" s="55"/>
      <c r="F43" s="55"/>
      <c r="G43" s="54" t="e">
        <f t="shared" si="0"/>
        <v>#DIV/0!</v>
      </c>
    </row>
    <row r="44" spans="1:7" ht="27" customHeight="1">
      <c r="A44" s="59" t="s">
        <v>141</v>
      </c>
      <c r="B44" s="59"/>
      <c r="C44" s="57" t="s">
        <v>43</v>
      </c>
      <c r="D44" s="55">
        <v>800</v>
      </c>
      <c r="E44" s="55">
        <v>800</v>
      </c>
      <c r="F44" s="55">
        <v>689.1</v>
      </c>
      <c r="G44" s="54">
        <f t="shared" si="0"/>
        <v>86.1375</v>
      </c>
    </row>
    <row r="45" spans="1:7" s="9" customFormat="1" ht="14.25" customHeight="1">
      <c r="A45" s="52" t="s">
        <v>50</v>
      </c>
      <c r="B45" s="53" t="s">
        <v>51</v>
      </c>
      <c r="C45" s="53"/>
      <c r="D45" s="52">
        <f>SUM(D46:D46)</f>
        <v>250</v>
      </c>
      <c r="E45" s="52">
        <v>143</v>
      </c>
      <c r="F45" s="52">
        <f>SUM(F46:F46)</f>
        <v>128.6</v>
      </c>
      <c r="G45" s="54">
        <f t="shared" si="0"/>
        <v>89.93006993006992</v>
      </c>
    </row>
    <row r="46" spans="1:7" ht="13.5" customHeight="1">
      <c r="A46" s="59" t="s">
        <v>52</v>
      </c>
      <c r="B46" s="59"/>
      <c r="C46" s="57" t="s">
        <v>114</v>
      </c>
      <c r="D46" s="55">
        <v>250</v>
      </c>
      <c r="E46" s="55">
        <v>143</v>
      </c>
      <c r="F46" s="55">
        <v>128.6</v>
      </c>
      <c r="G46" s="54">
        <f t="shared" si="0"/>
        <v>89.93006993006992</v>
      </c>
    </row>
    <row r="47" spans="1:7" ht="22.5" customHeight="1">
      <c r="A47" s="52" t="s">
        <v>56</v>
      </c>
      <c r="B47" s="52">
        <v>1100</v>
      </c>
      <c r="C47" s="64"/>
      <c r="D47" s="52">
        <f>D48</f>
        <v>183.8</v>
      </c>
      <c r="E47" s="52">
        <f>E48</f>
        <v>91.9</v>
      </c>
      <c r="F47" s="52">
        <f>F48</f>
        <v>91.9</v>
      </c>
      <c r="G47" s="54">
        <f t="shared" si="0"/>
        <v>100</v>
      </c>
    </row>
    <row r="48" spans="1:7" ht="24" customHeight="1">
      <c r="A48" s="59" t="s">
        <v>119</v>
      </c>
      <c r="B48" s="59"/>
      <c r="C48" s="57" t="s">
        <v>120</v>
      </c>
      <c r="D48" s="55">
        <v>183.8</v>
      </c>
      <c r="E48" s="55">
        <v>91.9</v>
      </c>
      <c r="F48" s="55">
        <v>91.9</v>
      </c>
      <c r="G48" s="54">
        <f t="shared" si="0"/>
        <v>100</v>
      </c>
    </row>
    <row r="49" spans="1:7" s="9" customFormat="1" ht="21" customHeight="1">
      <c r="A49" s="67" t="s">
        <v>54</v>
      </c>
      <c r="B49" s="67"/>
      <c r="C49" s="58"/>
      <c r="D49" s="58">
        <f>D47+D45+D39+D32+D25+D22+D20+D14+D37</f>
        <v>20560.5</v>
      </c>
      <c r="E49" s="58">
        <f>E47+E45+E39+E32+E25+E22+E20+E14+E37</f>
        <v>11977.199999999999</v>
      </c>
      <c r="F49" s="58">
        <f>F47+F45+F39+F32+F25+F22+F20+F14+F37</f>
        <v>8966.3</v>
      </c>
      <c r="G49" s="54">
        <f t="shared" si="0"/>
        <v>74.86140333299936</v>
      </c>
    </row>
    <row r="50" ht="12.75">
      <c r="D50" s="49"/>
    </row>
  </sheetData>
  <mergeCells count="10">
    <mergeCell ref="C1:D1"/>
    <mergeCell ref="A11:A13"/>
    <mergeCell ref="B11:B13"/>
    <mergeCell ref="C11:C13"/>
    <mergeCell ref="D11:D13"/>
    <mergeCell ref="G11:G13"/>
    <mergeCell ref="B4:E4"/>
    <mergeCell ref="E11:E13"/>
    <mergeCell ref="F11:F13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G6" sqref="G6"/>
    </sheetView>
  </sheetViews>
  <sheetFormatPr defaultColWidth="9.00390625" defaultRowHeight="12.75"/>
  <cols>
    <col min="1" max="1" width="41.125" style="1" customWidth="1"/>
    <col min="2" max="2" width="7.75390625" style="1" customWidth="1"/>
    <col min="3" max="3" width="7.375" style="2" customWidth="1"/>
    <col min="4" max="4" width="9.375" style="1" customWidth="1"/>
    <col min="5" max="5" width="9.875" style="1" customWidth="1"/>
    <col min="6" max="6" width="10.375" style="1" customWidth="1"/>
    <col min="7" max="7" width="9.00390625" style="1" customWidth="1"/>
    <col min="8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89" t="s">
        <v>128</v>
      </c>
      <c r="C4" s="89"/>
      <c r="D4" s="89"/>
      <c r="E4" s="89"/>
      <c r="F4" s="2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5" t="s">
        <v>117</v>
      </c>
      <c r="B6" s="5"/>
      <c r="C6" s="5"/>
      <c r="D6" s="5"/>
      <c r="E6" s="17"/>
      <c r="F6" s="17"/>
    </row>
    <row r="7" spans="1:6" ht="12.75" customHeight="1" hidden="1">
      <c r="A7" s="100" t="s">
        <v>73</v>
      </c>
      <c r="B7" s="100"/>
      <c r="C7" s="100"/>
      <c r="D7" s="100"/>
      <c r="E7" s="18"/>
      <c r="F7" s="18"/>
    </row>
    <row r="8" spans="1:6" ht="12.75" customHeight="1">
      <c r="A8" s="25" t="s">
        <v>118</v>
      </c>
      <c r="B8" s="25"/>
      <c r="C8" s="25"/>
      <c r="D8" s="25"/>
      <c r="E8" s="18"/>
      <c r="F8" s="18"/>
    </row>
    <row r="9" spans="1:6" ht="12.75" customHeight="1">
      <c r="A9" s="25" t="s">
        <v>122</v>
      </c>
      <c r="B9" s="25"/>
      <c r="C9" s="25"/>
      <c r="D9" s="25"/>
      <c r="E9" s="18"/>
      <c r="F9" s="18"/>
    </row>
    <row r="10" spans="1:2" ht="12" customHeight="1">
      <c r="A10" s="5"/>
      <c r="B10" s="5"/>
    </row>
    <row r="11" spans="1:7" ht="21" customHeight="1">
      <c r="A11" s="77" t="s">
        <v>0</v>
      </c>
      <c r="B11" s="77" t="s">
        <v>1</v>
      </c>
      <c r="C11" s="77" t="s">
        <v>2</v>
      </c>
      <c r="D11" s="97" t="s">
        <v>104</v>
      </c>
      <c r="E11" s="97" t="s">
        <v>123</v>
      </c>
      <c r="F11" s="97" t="s">
        <v>124</v>
      </c>
      <c r="G11" s="94" t="s">
        <v>125</v>
      </c>
    </row>
    <row r="12" spans="1:7" ht="33.75" customHeight="1">
      <c r="A12" s="101"/>
      <c r="B12" s="101"/>
      <c r="C12" s="101"/>
      <c r="D12" s="98"/>
      <c r="E12" s="98"/>
      <c r="F12" s="98"/>
      <c r="G12" s="95"/>
    </row>
    <row r="13" spans="1:7" ht="9.75" customHeight="1" hidden="1">
      <c r="A13" s="78"/>
      <c r="B13" s="78"/>
      <c r="C13" s="78"/>
      <c r="D13" s="99"/>
      <c r="E13" s="99"/>
      <c r="F13" s="99"/>
      <c r="G13" s="96"/>
    </row>
    <row r="14" spans="1:7" s="9" customFormat="1" ht="21.75" customHeight="1">
      <c r="A14" s="41" t="s">
        <v>3</v>
      </c>
      <c r="B14" s="42" t="s">
        <v>4</v>
      </c>
      <c r="C14" s="42"/>
      <c r="D14" s="41">
        <f>D15+D16+D17+D18+D19</f>
        <v>6944</v>
      </c>
      <c r="E14" s="41">
        <f>E15+E16+E17+E18+E19</f>
        <v>3199.1</v>
      </c>
      <c r="F14" s="41">
        <f>F15+F16+F17+F18+F19</f>
        <v>2665</v>
      </c>
      <c r="G14" s="45">
        <f>F14/E14*100</f>
        <v>83.30467944109282</v>
      </c>
    </row>
    <row r="15" spans="1:7" s="9" customFormat="1" ht="40.5" customHeight="1">
      <c r="A15" s="48" t="s">
        <v>74</v>
      </c>
      <c r="B15" s="8"/>
      <c r="C15" s="11" t="s">
        <v>75</v>
      </c>
      <c r="D15" s="6">
        <v>200</v>
      </c>
      <c r="E15" s="6">
        <v>50</v>
      </c>
      <c r="F15" s="6">
        <v>0</v>
      </c>
      <c r="G15" s="45"/>
    </row>
    <row r="16" spans="1:7" ht="14.25" customHeight="1">
      <c r="A16" s="10" t="s">
        <v>5</v>
      </c>
      <c r="B16" s="10"/>
      <c r="C16" s="11" t="s">
        <v>6</v>
      </c>
      <c r="D16" s="6">
        <v>6284</v>
      </c>
      <c r="E16" s="6">
        <v>3046.4</v>
      </c>
      <c r="F16" s="6">
        <v>2612.3</v>
      </c>
      <c r="G16" s="45">
        <f>F16/E16*100</f>
        <v>85.75039390756302</v>
      </c>
    </row>
    <row r="17" spans="1:7" ht="15" customHeight="1">
      <c r="A17" s="10" t="s">
        <v>105</v>
      </c>
      <c r="B17" s="10"/>
      <c r="C17" s="11" t="s">
        <v>106</v>
      </c>
      <c r="D17" s="6">
        <v>200</v>
      </c>
      <c r="E17" s="6">
        <v>0</v>
      </c>
      <c r="F17" s="6">
        <v>0</v>
      </c>
      <c r="G17" s="45"/>
    </row>
    <row r="18" spans="1:7" ht="14.25" customHeight="1">
      <c r="A18" s="14" t="s">
        <v>9</v>
      </c>
      <c r="B18" s="14"/>
      <c r="C18" s="15" t="s">
        <v>98</v>
      </c>
      <c r="D18" s="16">
        <v>200</v>
      </c>
      <c r="E18" s="6">
        <v>50</v>
      </c>
      <c r="F18" s="6">
        <v>0</v>
      </c>
      <c r="G18" s="45"/>
    </row>
    <row r="19" spans="1:7" ht="12.75" customHeight="1">
      <c r="A19" s="10" t="s">
        <v>11</v>
      </c>
      <c r="B19" s="10"/>
      <c r="C19" s="11" t="s">
        <v>107</v>
      </c>
      <c r="D19" s="6">
        <v>60</v>
      </c>
      <c r="E19" s="6">
        <v>52.7</v>
      </c>
      <c r="F19" s="6">
        <v>52.7</v>
      </c>
      <c r="G19" s="45">
        <f>F19/E19*100</f>
        <v>100</v>
      </c>
    </row>
    <row r="20" spans="1:7" ht="12.75" customHeight="1">
      <c r="A20" s="43" t="s">
        <v>60</v>
      </c>
      <c r="B20" s="42" t="s">
        <v>115</v>
      </c>
      <c r="C20" s="44"/>
      <c r="D20" s="41">
        <f>D21</f>
        <v>266.4</v>
      </c>
      <c r="E20" s="41">
        <f>E21</f>
        <v>133</v>
      </c>
      <c r="F20" s="41">
        <f>F21</f>
        <v>133</v>
      </c>
      <c r="G20" s="45">
        <f>F20/E20*100</f>
        <v>100</v>
      </c>
    </row>
    <row r="21" spans="1:7" ht="20.25" customHeight="1">
      <c r="A21" s="10" t="s">
        <v>61</v>
      </c>
      <c r="B21" s="10"/>
      <c r="C21" s="11" t="s">
        <v>108</v>
      </c>
      <c r="D21" s="6">
        <v>266.4</v>
      </c>
      <c r="E21" s="6">
        <v>133</v>
      </c>
      <c r="F21" s="6">
        <v>133</v>
      </c>
      <c r="G21" s="45">
        <f>F21/E21*100</f>
        <v>100</v>
      </c>
    </row>
    <row r="22" spans="1:7" s="9" customFormat="1" ht="25.5" customHeight="1">
      <c r="A22" s="7" t="s">
        <v>13</v>
      </c>
      <c r="B22" s="8" t="s">
        <v>14</v>
      </c>
      <c r="C22" s="8"/>
      <c r="D22" s="41">
        <f>SUM(D23:D24)</f>
        <v>200</v>
      </c>
      <c r="E22" s="7">
        <f>SUM(E23:E24)</f>
        <v>50</v>
      </c>
      <c r="F22" s="7">
        <f>SUM(F23:F24)</f>
        <v>2.6</v>
      </c>
      <c r="G22" s="45">
        <f>F22/E22*100</f>
        <v>5.2</v>
      </c>
    </row>
    <row r="23" spans="1:7" ht="24" customHeight="1">
      <c r="A23" s="10" t="s">
        <v>15</v>
      </c>
      <c r="B23" s="10"/>
      <c r="C23" s="11" t="s">
        <v>16</v>
      </c>
      <c r="D23" s="6">
        <v>50</v>
      </c>
      <c r="E23" s="6">
        <v>25</v>
      </c>
      <c r="F23" s="6">
        <v>0</v>
      </c>
      <c r="G23" s="45">
        <f>F23/E23*100</f>
        <v>0</v>
      </c>
    </row>
    <row r="24" spans="1:7" ht="12.75" customHeight="1">
      <c r="A24" s="10" t="s">
        <v>17</v>
      </c>
      <c r="B24" s="10"/>
      <c r="C24" s="11" t="s">
        <v>18</v>
      </c>
      <c r="D24" s="6">
        <v>150</v>
      </c>
      <c r="E24" s="6">
        <v>25</v>
      </c>
      <c r="F24" s="6">
        <v>2.6</v>
      </c>
      <c r="G24" s="45"/>
    </row>
    <row r="25" spans="1:7" s="9" customFormat="1" ht="12.75" customHeight="1">
      <c r="A25" s="7" t="s">
        <v>19</v>
      </c>
      <c r="B25" s="8" t="s">
        <v>20</v>
      </c>
      <c r="C25" s="8"/>
      <c r="D25" s="41">
        <f>D26+D27</f>
        <v>171</v>
      </c>
      <c r="E25" s="41">
        <f>E26+E27</f>
        <v>100.7</v>
      </c>
      <c r="F25" s="41">
        <f>F26+F27</f>
        <v>47.1</v>
      </c>
      <c r="G25" s="45">
        <f>F25/E25*100</f>
        <v>46.772591857001</v>
      </c>
    </row>
    <row r="26" spans="1:7" s="9" customFormat="1" ht="12.75" customHeight="1">
      <c r="A26" s="47" t="s">
        <v>126</v>
      </c>
      <c r="B26" s="8"/>
      <c r="C26" s="11" t="s">
        <v>127</v>
      </c>
      <c r="D26" s="46">
        <v>31</v>
      </c>
      <c r="E26" s="6">
        <v>20.7</v>
      </c>
      <c r="F26" s="6">
        <v>0</v>
      </c>
      <c r="G26" s="45"/>
    </row>
    <row r="27" spans="1:7" ht="12.75" customHeight="1">
      <c r="A27" s="10" t="s">
        <v>21</v>
      </c>
      <c r="B27" s="10"/>
      <c r="C27" s="11" t="s">
        <v>22</v>
      </c>
      <c r="D27" s="6">
        <v>140</v>
      </c>
      <c r="E27" s="6">
        <v>80</v>
      </c>
      <c r="F27" s="6">
        <v>47.1</v>
      </c>
      <c r="G27" s="45">
        <v>58.9</v>
      </c>
    </row>
    <row r="28" spans="1:7" ht="12.75" customHeight="1" hidden="1">
      <c r="A28" s="10" t="s">
        <v>23</v>
      </c>
      <c r="B28" s="10"/>
      <c r="C28" s="11" t="s">
        <v>24</v>
      </c>
      <c r="D28" s="6"/>
      <c r="E28" s="6"/>
      <c r="F28" s="6"/>
      <c r="G28" s="45" t="e">
        <f aca="true" t="shared" si="0" ref="G28:G35">F28/E28*100</f>
        <v>#DIV/0!</v>
      </c>
    </row>
    <row r="29" spans="1:7" ht="12.75" customHeight="1" hidden="1">
      <c r="A29" s="10" t="s">
        <v>25</v>
      </c>
      <c r="B29" s="10"/>
      <c r="C29" s="11" t="s">
        <v>26</v>
      </c>
      <c r="D29" s="6"/>
      <c r="E29" s="6"/>
      <c r="F29" s="6"/>
      <c r="G29" s="45" t="e">
        <f t="shared" si="0"/>
        <v>#DIV/0!</v>
      </c>
    </row>
    <row r="30" spans="1:7" ht="12.75" customHeight="1" hidden="1">
      <c r="A30" s="10" t="s">
        <v>27</v>
      </c>
      <c r="B30" s="10"/>
      <c r="C30" s="11" t="s">
        <v>28</v>
      </c>
      <c r="D30" s="6"/>
      <c r="E30" s="6"/>
      <c r="F30" s="6"/>
      <c r="G30" s="45" t="e">
        <f t="shared" si="0"/>
        <v>#DIV/0!</v>
      </c>
    </row>
    <row r="31" spans="1:7" ht="12.75" customHeight="1" hidden="1">
      <c r="A31" s="10" t="s">
        <v>29</v>
      </c>
      <c r="B31" s="10"/>
      <c r="C31" s="11" t="s">
        <v>30</v>
      </c>
      <c r="D31" s="6"/>
      <c r="E31" s="6"/>
      <c r="F31" s="6"/>
      <c r="G31" s="45" t="e">
        <f t="shared" si="0"/>
        <v>#DIV/0!</v>
      </c>
    </row>
    <row r="32" spans="1:7" ht="15" customHeight="1" hidden="1">
      <c r="A32" s="10" t="s">
        <v>31</v>
      </c>
      <c r="B32" s="10"/>
      <c r="C32" s="11" t="s">
        <v>32</v>
      </c>
      <c r="D32" s="6"/>
      <c r="E32" s="6"/>
      <c r="F32" s="6"/>
      <c r="G32" s="45" t="e">
        <f t="shared" si="0"/>
        <v>#DIV/0!</v>
      </c>
    </row>
    <row r="33" spans="1:7" s="9" customFormat="1" ht="12.75" customHeight="1">
      <c r="A33" s="7" t="s">
        <v>33</v>
      </c>
      <c r="B33" s="8" t="s">
        <v>34</v>
      </c>
      <c r="C33" s="8"/>
      <c r="D33" s="41">
        <f>D34+D35+D36</f>
        <v>3940</v>
      </c>
      <c r="E33" s="41">
        <f>E34+E35+E36</f>
        <v>1604</v>
      </c>
      <c r="F33" s="41">
        <f>F34+F35+F36</f>
        <v>1278.2</v>
      </c>
      <c r="G33" s="45">
        <f t="shared" si="0"/>
        <v>79.68827930174564</v>
      </c>
    </row>
    <row r="34" spans="1:7" s="12" customFormat="1" ht="12.75" customHeight="1">
      <c r="A34" s="10" t="s">
        <v>109</v>
      </c>
      <c r="B34" s="10"/>
      <c r="C34" s="11" t="s">
        <v>35</v>
      </c>
      <c r="D34" s="6">
        <v>240</v>
      </c>
      <c r="E34" s="6">
        <v>194</v>
      </c>
      <c r="F34" s="6">
        <v>127</v>
      </c>
      <c r="G34" s="45">
        <f t="shared" si="0"/>
        <v>65.4639175257732</v>
      </c>
    </row>
    <row r="35" spans="1:7" s="12" customFormat="1" ht="24" customHeight="1">
      <c r="A35" s="10" t="s">
        <v>121</v>
      </c>
      <c r="B35" s="10"/>
      <c r="C35" s="11" t="s">
        <v>35</v>
      </c>
      <c r="D35" s="6">
        <v>770</v>
      </c>
      <c r="E35" s="6">
        <v>160</v>
      </c>
      <c r="F35" s="6">
        <v>32.5</v>
      </c>
      <c r="G35" s="45">
        <f t="shared" si="0"/>
        <v>20.3125</v>
      </c>
    </row>
    <row r="36" spans="1:7" ht="12.75" customHeight="1">
      <c r="A36" s="10" t="s">
        <v>116</v>
      </c>
      <c r="B36" s="10"/>
      <c r="C36" s="11" t="s">
        <v>111</v>
      </c>
      <c r="D36" s="6">
        <v>2930</v>
      </c>
      <c r="E36" s="6">
        <v>1250</v>
      </c>
      <c r="F36" s="6">
        <v>1118.7</v>
      </c>
      <c r="G36" s="45">
        <f>F36/E36*100</f>
        <v>89.49600000000001</v>
      </c>
    </row>
    <row r="37" spans="1:7" ht="25.5" customHeight="1" hidden="1">
      <c r="A37" s="10" t="s">
        <v>38</v>
      </c>
      <c r="B37" s="10"/>
      <c r="C37" s="11" t="s">
        <v>110</v>
      </c>
      <c r="D37" s="6"/>
      <c r="E37" s="6">
        <f>-F3</f>
        <v>0</v>
      </c>
      <c r="F37" s="6">
        <v>0</v>
      </c>
      <c r="G37" s="45"/>
    </row>
    <row r="38" spans="1:7" ht="14.25" customHeight="1">
      <c r="A38" s="13" t="s">
        <v>112</v>
      </c>
      <c r="B38" s="8" t="s">
        <v>90</v>
      </c>
      <c r="C38" s="8"/>
      <c r="D38" s="41">
        <v>49.2</v>
      </c>
      <c r="E38" s="7">
        <f>E39</f>
        <v>49.2</v>
      </c>
      <c r="F38" s="7">
        <v>0</v>
      </c>
      <c r="G38" s="45">
        <v>0</v>
      </c>
    </row>
    <row r="39" spans="1:7" ht="15.75" customHeight="1">
      <c r="A39" s="10" t="s">
        <v>113</v>
      </c>
      <c r="B39" s="10"/>
      <c r="C39" s="11" t="s">
        <v>91</v>
      </c>
      <c r="D39" s="6">
        <v>49.2</v>
      </c>
      <c r="E39" s="6">
        <v>49.2</v>
      </c>
      <c r="F39" s="6">
        <v>0</v>
      </c>
      <c r="G39" s="45"/>
    </row>
    <row r="40" spans="1:7" s="9" customFormat="1" ht="23.25" customHeight="1">
      <c r="A40" s="7" t="s">
        <v>40</v>
      </c>
      <c r="B40" s="8" t="s">
        <v>41</v>
      </c>
      <c r="C40" s="8"/>
      <c r="D40" s="7">
        <f>D41</f>
        <v>6463</v>
      </c>
      <c r="E40" s="7">
        <f>E41</f>
        <v>3112.4</v>
      </c>
      <c r="F40" s="7">
        <f>F41</f>
        <v>2290.2</v>
      </c>
      <c r="G40" s="45">
        <f aca="true" t="shared" si="1" ref="G40:G49">F40/E40*100</f>
        <v>73.58308700681145</v>
      </c>
    </row>
    <row r="41" spans="1:7" ht="12.75" customHeight="1">
      <c r="A41" s="10" t="s">
        <v>42</v>
      </c>
      <c r="B41" s="10"/>
      <c r="C41" s="11" t="s">
        <v>43</v>
      </c>
      <c r="D41" s="6">
        <v>6463</v>
      </c>
      <c r="E41" s="6">
        <v>3112.4</v>
      </c>
      <c r="F41" s="6">
        <v>2290.2</v>
      </c>
      <c r="G41" s="45">
        <f t="shared" si="1"/>
        <v>73.58308700681145</v>
      </c>
    </row>
    <row r="42" spans="1:7" ht="12.75" customHeight="1" hidden="1">
      <c r="A42" s="10" t="s">
        <v>44</v>
      </c>
      <c r="B42" s="10"/>
      <c r="C42" s="11" t="s">
        <v>45</v>
      </c>
      <c r="D42" s="6"/>
      <c r="E42" s="6"/>
      <c r="F42" s="6"/>
      <c r="G42" s="45" t="e">
        <f t="shared" si="1"/>
        <v>#DIV/0!</v>
      </c>
    </row>
    <row r="43" spans="1:7" ht="12.75" customHeight="1" hidden="1">
      <c r="A43" s="10" t="s">
        <v>46</v>
      </c>
      <c r="B43" s="10"/>
      <c r="C43" s="11" t="s">
        <v>47</v>
      </c>
      <c r="D43" s="6"/>
      <c r="E43" s="6"/>
      <c r="F43" s="6"/>
      <c r="G43" s="45" t="e">
        <f t="shared" si="1"/>
        <v>#DIV/0!</v>
      </c>
    </row>
    <row r="44" spans="1:7" ht="25.5" customHeight="1" hidden="1">
      <c r="A44" s="10" t="s">
        <v>48</v>
      </c>
      <c r="B44" s="10"/>
      <c r="C44" s="11" t="s">
        <v>49</v>
      </c>
      <c r="D44" s="6"/>
      <c r="E44" s="6"/>
      <c r="F44" s="6"/>
      <c r="G44" s="45" t="e">
        <f t="shared" si="1"/>
        <v>#DIV/0!</v>
      </c>
    </row>
    <row r="45" spans="1:7" s="9" customFormat="1" ht="12.75" customHeight="1">
      <c r="A45" s="7" t="s">
        <v>50</v>
      </c>
      <c r="B45" s="8" t="s">
        <v>51</v>
      </c>
      <c r="C45" s="8"/>
      <c r="D45" s="7">
        <f>SUM(D46:D46)</f>
        <v>310</v>
      </c>
      <c r="E45" s="7">
        <f>SUM(E46:E46)</f>
        <v>134</v>
      </c>
      <c r="F45" s="7">
        <f>SUM(F46:F46)</f>
        <v>69.4</v>
      </c>
      <c r="G45" s="45">
        <f t="shared" si="1"/>
        <v>51.79104477611941</v>
      </c>
    </row>
    <row r="46" spans="1:7" ht="12.75" customHeight="1">
      <c r="A46" s="10" t="s">
        <v>52</v>
      </c>
      <c r="B46" s="10"/>
      <c r="C46" s="11" t="s">
        <v>114</v>
      </c>
      <c r="D46" s="6">
        <v>310</v>
      </c>
      <c r="E46" s="6">
        <v>134</v>
      </c>
      <c r="F46" s="6">
        <v>69.4</v>
      </c>
      <c r="G46" s="45">
        <f t="shared" si="1"/>
        <v>51.79104477611941</v>
      </c>
    </row>
    <row r="47" spans="1:7" ht="14.25" customHeight="1">
      <c r="A47" s="7" t="s">
        <v>56</v>
      </c>
      <c r="B47" s="7">
        <v>1100</v>
      </c>
      <c r="C47" s="11"/>
      <c r="D47" s="7">
        <f>D48</f>
        <v>214</v>
      </c>
      <c r="E47" s="7">
        <f>E48</f>
        <v>106.9</v>
      </c>
      <c r="F47" s="7">
        <f>F48</f>
        <v>106.9</v>
      </c>
      <c r="G47" s="45">
        <f t="shared" si="1"/>
        <v>100</v>
      </c>
    </row>
    <row r="48" spans="1:7" ht="14.25" customHeight="1">
      <c r="A48" s="10" t="s">
        <v>119</v>
      </c>
      <c r="B48" s="10"/>
      <c r="C48" s="11" t="s">
        <v>120</v>
      </c>
      <c r="D48" s="6">
        <v>214</v>
      </c>
      <c r="E48" s="6">
        <v>106.9</v>
      </c>
      <c r="F48" s="6">
        <v>106.9</v>
      </c>
      <c r="G48" s="45">
        <f t="shared" si="1"/>
        <v>100</v>
      </c>
    </row>
    <row r="49" spans="1:7" s="9" customFormat="1" ht="12.75" customHeight="1">
      <c r="A49" s="13" t="s">
        <v>54</v>
      </c>
      <c r="B49" s="13"/>
      <c r="C49" s="7"/>
      <c r="D49" s="7">
        <f>D47+D45+D40+D33+D25+D22+D20+D14+D38</f>
        <v>18557.600000000002</v>
      </c>
      <c r="E49" s="7">
        <f>E47+E45+E40+E33+E25+E22+E20+E14</f>
        <v>8440.1</v>
      </c>
      <c r="F49" s="7">
        <f>F47+F45+F40+F33+F25+F22+F20+F14</f>
        <v>6592.4</v>
      </c>
      <c r="G49" s="45">
        <f t="shared" si="1"/>
        <v>78.10807928816008</v>
      </c>
    </row>
  </sheetData>
  <mergeCells count="10">
    <mergeCell ref="C1:D1"/>
    <mergeCell ref="A11:A13"/>
    <mergeCell ref="B11:B13"/>
    <mergeCell ref="C11:C13"/>
    <mergeCell ref="D11:D13"/>
    <mergeCell ref="G11:G13"/>
    <mergeCell ref="B4:E4"/>
    <mergeCell ref="E11:E13"/>
    <mergeCell ref="F11:F13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2">
      <selection activeCell="D40" sqref="D40"/>
    </sheetView>
  </sheetViews>
  <sheetFormatPr defaultColWidth="9.00390625" defaultRowHeight="12.75"/>
  <cols>
    <col min="1" max="1" width="41.125" style="1" customWidth="1"/>
    <col min="2" max="2" width="7.375" style="1" customWidth="1"/>
    <col min="3" max="3" width="8.75390625" style="2" customWidth="1"/>
    <col min="4" max="4" width="8.75390625" style="1" customWidth="1"/>
    <col min="5" max="5" width="9.875" style="1" customWidth="1"/>
    <col min="6" max="7" width="9.00390625" style="1" customWidth="1"/>
    <col min="8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135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5" t="s">
        <v>117</v>
      </c>
      <c r="B6" s="5"/>
      <c r="C6" s="5"/>
      <c r="D6" s="5"/>
      <c r="E6" s="17"/>
      <c r="F6" s="17"/>
    </row>
    <row r="7" spans="1:6" ht="12.75" customHeight="1" hidden="1">
      <c r="A7" s="100" t="s">
        <v>73</v>
      </c>
      <c r="B7" s="100"/>
      <c r="C7" s="100"/>
      <c r="D7" s="100"/>
      <c r="E7" s="18"/>
      <c r="F7" s="18"/>
    </row>
    <row r="8" spans="1:6" ht="12.75" customHeight="1">
      <c r="A8" s="25" t="s">
        <v>118</v>
      </c>
      <c r="B8" s="25"/>
      <c r="C8" s="25"/>
      <c r="D8" s="25"/>
      <c r="E8" s="18"/>
      <c r="F8" s="18"/>
    </row>
    <row r="9" spans="1:6" ht="12.75" customHeight="1">
      <c r="A9" s="25" t="s">
        <v>129</v>
      </c>
      <c r="B9" s="25"/>
      <c r="C9" s="25"/>
      <c r="D9" s="25"/>
      <c r="E9" s="18"/>
      <c r="F9" s="18"/>
    </row>
    <row r="10" spans="1:2" ht="12" customHeight="1">
      <c r="A10" s="5"/>
      <c r="B10" s="5"/>
    </row>
    <row r="11" spans="1:7" ht="21" customHeight="1">
      <c r="A11" s="77" t="s">
        <v>0</v>
      </c>
      <c r="B11" s="77" t="s">
        <v>1</v>
      </c>
      <c r="C11" s="77" t="s">
        <v>2</v>
      </c>
      <c r="D11" s="97" t="s">
        <v>130</v>
      </c>
      <c r="E11" s="97" t="s">
        <v>131</v>
      </c>
      <c r="F11" s="97" t="s">
        <v>132</v>
      </c>
      <c r="G11" s="94" t="s">
        <v>133</v>
      </c>
    </row>
    <row r="12" spans="1:7" ht="33.75" customHeight="1">
      <c r="A12" s="101"/>
      <c r="B12" s="101"/>
      <c r="C12" s="101"/>
      <c r="D12" s="98"/>
      <c r="E12" s="98"/>
      <c r="F12" s="98"/>
      <c r="G12" s="95"/>
    </row>
    <row r="13" spans="1:7" ht="9.75" customHeight="1" hidden="1">
      <c r="A13" s="78"/>
      <c r="B13" s="78"/>
      <c r="C13" s="78"/>
      <c r="D13" s="99"/>
      <c r="E13" s="99"/>
      <c r="F13" s="99"/>
      <c r="G13" s="96"/>
    </row>
    <row r="14" spans="1:7" s="9" customFormat="1" ht="21.75" customHeight="1">
      <c r="A14" s="41" t="s">
        <v>3</v>
      </c>
      <c r="B14" s="42" t="s">
        <v>4</v>
      </c>
      <c r="C14" s="42"/>
      <c r="D14" s="41">
        <f>D15+D16+D17+D18+D19</f>
        <v>7200</v>
      </c>
      <c r="E14" s="41">
        <f>E15+E16+E17+E18+E19</f>
        <v>1813.5</v>
      </c>
      <c r="F14" s="41">
        <f>F15+F16+F17+F18+F19</f>
        <v>1186.6000000000001</v>
      </c>
      <c r="G14" s="45">
        <f>F14/E14*100</f>
        <v>65.43148607664737</v>
      </c>
    </row>
    <row r="15" spans="1:7" s="9" customFormat="1" ht="40.5" customHeight="1">
      <c r="A15" s="6" t="s">
        <v>74</v>
      </c>
      <c r="B15" s="8"/>
      <c r="C15" s="11" t="s">
        <v>75</v>
      </c>
      <c r="D15" s="6">
        <v>200</v>
      </c>
      <c r="E15" s="7">
        <v>0</v>
      </c>
      <c r="F15" s="7">
        <v>0</v>
      </c>
      <c r="G15" s="45"/>
    </row>
    <row r="16" spans="1:7" ht="14.25" customHeight="1">
      <c r="A16" s="10" t="s">
        <v>5</v>
      </c>
      <c r="B16" s="10"/>
      <c r="C16" s="11" t="s">
        <v>6</v>
      </c>
      <c r="D16" s="6">
        <v>6500</v>
      </c>
      <c r="E16" s="6">
        <v>1573.5</v>
      </c>
      <c r="F16" s="6">
        <v>1177.4</v>
      </c>
      <c r="G16" s="45">
        <f aca="true" t="shared" si="0" ref="G16:G48">F16/E16*100</f>
        <v>74.82681919288211</v>
      </c>
    </row>
    <row r="17" spans="1:7" ht="15.75" customHeight="1" hidden="1">
      <c r="A17" s="10"/>
      <c r="B17" s="10"/>
      <c r="C17" s="11"/>
      <c r="D17" s="6"/>
      <c r="E17" s="6">
        <v>0</v>
      </c>
      <c r="F17" s="6">
        <v>0</v>
      </c>
      <c r="G17" s="45"/>
    </row>
    <row r="18" spans="1:7" ht="14.25" customHeight="1">
      <c r="A18" s="14" t="s">
        <v>9</v>
      </c>
      <c r="B18" s="14"/>
      <c r="C18" s="15" t="s">
        <v>98</v>
      </c>
      <c r="D18" s="16">
        <v>300</v>
      </c>
      <c r="E18" s="6">
        <v>200</v>
      </c>
      <c r="F18" s="6">
        <v>0</v>
      </c>
      <c r="G18" s="45"/>
    </row>
    <row r="19" spans="1:7" ht="12.75" customHeight="1">
      <c r="A19" s="10" t="s">
        <v>11</v>
      </c>
      <c r="B19" s="10"/>
      <c r="C19" s="11" t="s">
        <v>107</v>
      </c>
      <c r="D19" s="6">
        <v>200</v>
      </c>
      <c r="E19" s="6">
        <v>40</v>
      </c>
      <c r="F19" s="6">
        <v>9.2</v>
      </c>
      <c r="G19" s="45">
        <f t="shared" si="0"/>
        <v>23</v>
      </c>
    </row>
    <row r="20" spans="1:7" ht="18" customHeight="1">
      <c r="A20" s="43" t="s">
        <v>60</v>
      </c>
      <c r="B20" s="42" t="s">
        <v>115</v>
      </c>
      <c r="C20" s="44"/>
      <c r="D20" s="41">
        <f>D21</f>
        <v>0</v>
      </c>
      <c r="E20" s="41">
        <f>E21</f>
        <v>0</v>
      </c>
      <c r="F20" s="41">
        <f>F21</f>
        <v>0</v>
      </c>
      <c r="G20" s="45"/>
    </row>
    <row r="21" spans="1:7" ht="13.5" customHeight="1">
      <c r="A21" s="10" t="s">
        <v>61</v>
      </c>
      <c r="B21" s="10"/>
      <c r="C21" s="11" t="s">
        <v>108</v>
      </c>
      <c r="D21" s="6"/>
      <c r="E21" s="6"/>
      <c r="F21" s="6"/>
      <c r="G21" s="45"/>
    </row>
    <row r="22" spans="1:7" s="9" customFormat="1" ht="25.5" customHeight="1">
      <c r="A22" s="7" t="s">
        <v>13</v>
      </c>
      <c r="B22" s="8" t="s">
        <v>14</v>
      </c>
      <c r="C22" s="8"/>
      <c r="D22" s="41">
        <f>SUM(D23:D24)</f>
        <v>200</v>
      </c>
      <c r="E22" s="7">
        <f>SUM(E23:E24)</f>
        <v>0</v>
      </c>
      <c r="F22" s="7">
        <f>SUM(F23:F24)</f>
        <v>0</v>
      </c>
      <c r="G22" s="45"/>
    </row>
    <row r="23" spans="1:7" ht="24" customHeight="1">
      <c r="A23" s="10" t="s">
        <v>15</v>
      </c>
      <c r="B23" s="10"/>
      <c r="C23" s="11" t="s">
        <v>16</v>
      </c>
      <c r="D23" s="6">
        <v>50</v>
      </c>
      <c r="E23" s="6">
        <v>0</v>
      </c>
      <c r="F23" s="6">
        <v>0</v>
      </c>
      <c r="G23" s="45"/>
    </row>
    <row r="24" spans="1:7" ht="12" customHeight="1">
      <c r="A24" s="10" t="s">
        <v>17</v>
      </c>
      <c r="B24" s="10"/>
      <c r="C24" s="11" t="s">
        <v>18</v>
      </c>
      <c r="D24" s="6">
        <v>150</v>
      </c>
      <c r="E24" s="6">
        <v>0</v>
      </c>
      <c r="F24" s="6">
        <v>0</v>
      </c>
      <c r="G24" s="45"/>
    </row>
    <row r="25" spans="1:7" s="9" customFormat="1" ht="15.75" customHeight="1">
      <c r="A25" s="41" t="s">
        <v>19</v>
      </c>
      <c r="B25" s="42" t="s">
        <v>20</v>
      </c>
      <c r="C25" s="42"/>
      <c r="D25" s="41">
        <f>SUM(D26:D31)</f>
        <v>203.8</v>
      </c>
      <c r="E25" s="41">
        <f>SUM(E26:E31)</f>
        <v>50.8</v>
      </c>
      <c r="F25" s="41">
        <f>SUM(F26:F31)</f>
        <v>0</v>
      </c>
      <c r="G25" s="45">
        <f t="shared" si="0"/>
        <v>0</v>
      </c>
    </row>
    <row r="26" spans="1:7" ht="12.75" customHeight="1">
      <c r="A26" s="10" t="s">
        <v>134</v>
      </c>
      <c r="B26" s="10"/>
      <c r="C26" s="11" t="s">
        <v>127</v>
      </c>
      <c r="D26" s="6">
        <v>203.8</v>
      </c>
      <c r="E26" s="6">
        <v>50.8</v>
      </c>
      <c r="F26" s="6">
        <v>0</v>
      </c>
      <c r="G26" s="45">
        <f t="shared" si="0"/>
        <v>0</v>
      </c>
    </row>
    <row r="27" spans="1:7" ht="12.75" customHeight="1" hidden="1">
      <c r="A27" s="10" t="s">
        <v>23</v>
      </c>
      <c r="B27" s="10"/>
      <c r="C27" s="11" t="s">
        <v>24</v>
      </c>
      <c r="D27" s="6"/>
      <c r="E27" s="6"/>
      <c r="F27" s="6"/>
      <c r="G27" s="45" t="e">
        <f t="shared" si="0"/>
        <v>#DIV/0!</v>
      </c>
    </row>
    <row r="28" spans="1:7" ht="12.75" customHeight="1" hidden="1">
      <c r="A28" s="10" t="s">
        <v>25</v>
      </c>
      <c r="B28" s="10"/>
      <c r="C28" s="11" t="s">
        <v>26</v>
      </c>
      <c r="D28" s="6"/>
      <c r="E28" s="6"/>
      <c r="F28" s="6"/>
      <c r="G28" s="45" t="e">
        <f t="shared" si="0"/>
        <v>#DIV/0!</v>
      </c>
    </row>
    <row r="29" spans="1:7" ht="12.75" customHeight="1" hidden="1">
      <c r="A29" s="10" t="s">
        <v>27</v>
      </c>
      <c r="B29" s="10"/>
      <c r="C29" s="11" t="s">
        <v>28</v>
      </c>
      <c r="D29" s="6"/>
      <c r="E29" s="6"/>
      <c r="F29" s="6"/>
      <c r="G29" s="45" t="e">
        <f t="shared" si="0"/>
        <v>#DIV/0!</v>
      </c>
    </row>
    <row r="30" spans="1:7" ht="12.75" customHeight="1" hidden="1">
      <c r="A30" s="10" t="s">
        <v>29</v>
      </c>
      <c r="B30" s="10"/>
      <c r="C30" s="11" t="s">
        <v>30</v>
      </c>
      <c r="D30" s="6"/>
      <c r="E30" s="6"/>
      <c r="F30" s="6"/>
      <c r="G30" s="45" t="e">
        <f t="shared" si="0"/>
        <v>#DIV/0!</v>
      </c>
    </row>
    <row r="31" spans="1:7" ht="15" customHeight="1" hidden="1">
      <c r="A31" s="10" t="s">
        <v>31</v>
      </c>
      <c r="B31" s="10"/>
      <c r="C31" s="11" t="s">
        <v>32</v>
      </c>
      <c r="D31" s="6"/>
      <c r="E31" s="6"/>
      <c r="F31" s="6"/>
      <c r="G31" s="45" t="e">
        <f t="shared" si="0"/>
        <v>#DIV/0!</v>
      </c>
    </row>
    <row r="32" spans="1:7" s="9" customFormat="1" ht="18.75" customHeight="1">
      <c r="A32" s="41" t="s">
        <v>33</v>
      </c>
      <c r="B32" s="42" t="s">
        <v>34</v>
      </c>
      <c r="C32" s="42"/>
      <c r="D32" s="41">
        <f>D33+D34+D35</f>
        <v>4615</v>
      </c>
      <c r="E32" s="41">
        <f>E33+E34+E35</f>
        <v>1386.2</v>
      </c>
      <c r="F32" s="41">
        <f>F33+F34+F35</f>
        <v>852.7</v>
      </c>
      <c r="G32" s="45">
        <f t="shared" si="0"/>
        <v>61.51349011686625</v>
      </c>
    </row>
    <row r="33" spans="1:7" s="12" customFormat="1" ht="12.75" customHeight="1">
      <c r="A33" s="10" t="s">
        <v>109</v>
      </c>
      <c r="B33" s="10"/>
      <c r="C33" s="11" t="s">
        <v>35</v>
      </c>
      <c r="D33" s="6">
        <v>385</v>
      </c>
      <c r="E33" s="6">
        <v>96.2</v>
      </c>
      <c r="F33" s="6">
        <v>0</v>
      </c>
      <c r="G33" s="45">
        <f t="shared" si="0"/>
        <v>0</v>
      </c>
    </row>
    <row r="34" spans="1:7" s="12" customFormat="1" ht="24" customHeight="1">
      <c r="A34" s="10" t="s">
        <v>121</v>
      </c>
      <c r="B34" s="10"/>
      <c r="C34" s="11" t="s">
        <v>35</v>
      </c>
      <c r="D34" s="6">
        <v>530</v>
      </c>
      <c r="E34" s="6">
        <v>280</v>
      </c>
      <c r="F34" s="6">
        <v>30.7</v>
      </c>
      <c r="G34" s="45"/>
    </row>
    <row r="35" spans="1:7" ht="12.75" customHeight="1">
      <c r="A35" s="10" t="s">
        <v>116</v>
      </c>
      <c r="B35" s="10"/>
      <c r="C35" s="11" t="s">
        <v>111</v>
      </c>
      <c r="D35" s="6">
        <v>3700</v>
      </c>
      <c r="E35" s="6">
        <v>1010</v>
      </c>
      <c r="F35" s="6">
        <v>822</v>
      </c>
      <c r="G35" s="45">
        <f t="shared" si="0"/>
        <v>81.38613861386138</v>
      </c>
    </row>
    <row r="36" spans="1:7" ht="25.5" customHeight="1" hidden="1">
      <c r="A36" s="10" t="s">
        <v>38</v>
      </c>
      <c r="B36" s="10"/>
      <c r="C36" s="11" t="s">
        <v>110</v>
      </c>
      <c r="D36" s="6"/>
      <c r="E36" s="6">
        <f>-F3</f>
        <v>0</v>
      </c>
      <c r="F36" s="6">
        <v>0</v>
      </c>
      <c r="G36" s="45"/>
    </row>
    <row r="37" spans="1:7" ht="14.25" customHeight="1">
      <c r="A37" s="43" t="s">
        <v>112</v>
      </c>
      <c r="B37" s="42" t="s">
        <v>90</v>
      </c>
      <c r="C37" s="42"/>
      <c r="D37" s="41">
        <f>D38</f>
        <v>61</v>
      </c>
      <c r="E37" s="41">
        <f>E38</f>
        <v>0</v>
      </c>
      <c r="F37" s="46">
        <v>0</v>
      </c>
      <c r="G37" s="45"/>
    </row>
    <row r="38" spans="1:7" ht="14.25" customHeight="1">
      <c r="A38" s="10" t="s">
        <v>113</v>
      </c>
      <c r="B38" s="10"/>
      <c r="C38" s="11" t="s">
        <v>91</v>
      </c>
      <c r="D38" s="6">
        <v>61</v>
      </c>
      <c r="E38" s="6">
        <v>0</v>
      </c>
      <c r="F38" s="6">
        <v>0</v>
      </c>
      <c r="G38" s="45"/>
    </row>
    <row r="39" spans="1:7" s="9" customFormat="1" ht="23.25" customHeight="1">
      <c r="A39" s="41" t="s">
        <v>40</v>
      </c>
      <c r="B39" s="42" t="s">
        <v>41</v>
      </c>
      <c r="C39" s="42"/>
      <c r="D39" s="41">
        <f>D40</f>
        <v>6750</v>
      </c>
      <c r="E39" s="41">
        <v>1651</v>
      </c>
      <c r="F39" s="41">
        <f>F40</f>
        <v>1089.1</v>
      </c>
      <c r="G39" s="45">
        <f t="shared" si="0"/>
        <v>65.96608116293156</v>
      </c>
    </row>
    <row r="40" spans="1:7" ht="12.75" customHeight="1">
      <c r="A40" s="10" t="s">
        <v>42</v>
      </c>
      <c r="B40" s="10"/>
      <c r="C40" s="11" t="s">
        <v>43</v>
      </c>
      <c r="D40" s="6">
        <v>6750</v>
      </c>
      <c r="E40" s="6">
        <v>1651</v>
      </c>
      <c r="F40" s="6">
        <v>1089.1</v>
      </c>
      <c r="G40" s="45">
        <f t="shared" si="0"/>
        <v>65.96608116293156</v>
      </c>
    </row>
    <row r="41" spans="1:7" ht="12.75" customHeight="1" hidden="1">
      <c r="A41" s="10" t="s">
        <v>44</v>
      </c>
      <c r="B41" s="10"/>
      <c r="C41" s="11" t="s">
        <v>45</v>
      </c>
      <c r="D41" s="6"/>
      <c r="E41" s="6"/>
      <c r="F41" s="6"/>
      <c r="G41" s="45" t="e">
        <f t="shared" si="0"/>
        <v>#DIV/0!</v>
      </c>
    </row>
    <row r="42" spans="1:7" ht="12.75" customHeight="1" hidden="1">
      <c r="A42" s="10" t="s">
        <v>46</v>
      </c>
      <c r="B42" s="10"/>
      <c r="C42" s="11" t="s">
        <v>47</v>
      </c>
      <c r="D42" s="6"/>
      <c r="E42" s="6"/>
      <c r="F42" s="6"/>
      <c r="G42" s="45" t="e">
        <f t="shared" si="0"/>
        <v>#DIV/0!</v>
      </c>
    </row>
    <row r="43" spans="1:7" ht="25.5" customHeight="1" hidden="1">
      <c r="A43" s="10" t="s">
        <v>48</v>
      </c>
      <c r="B43" s="10"/>
      <c r="C43" s="11" t="s">
        <v>49</v>
      </c>
      <c r="D43" s="6"/>
      <c r="E43" s="6"/>
      <c r="F43" s="6"/>
      <c r="G43" s="45" t="e">
        <f t="shared" si="0"/>
        <v>#DIV/0!</v>
      </c>
    </row>
    <row r="44" spans="1:7" s="9" customFormat="1" ht="12.75" customHeight="1">
      <c r="A44" s="41" t="s">
        <v>50</v>
      </c>
      <c r="B44" s="42" t="s">
        <v>51</v>
      </c>
      <c r="C44" s="42"/>
      <c r="D44" s="41">
        <f>SUM(D45:D45)</f>
        <v>250</v>
      </c>
      <c r="E44" s="41">
        <f>SUM(E45:E45)</f>
        <v>57</v>
      </c>
      <c r="F44" s="41">
        <f>SUM(F45:F45)</f>
        <v>56.9</v>
      </c>
      <c r="G44" s="45">
        <f t="shared" si="0"/>
        <v>99.82456140350877</v>
      </c>
    </row>
    <row r="45" spans="1:7" ht="12.75" customHeight="1">
      <c r="A45" s="10" t="s">
        <v>52</v>
      </c>
      <c r="B45" s="10"/>
      <c r="C45" s="11" t="s">
        <v>114</v>
      </c>
      <c r="D45" s="6">
        <v>250</v>
      </c>
      <c r="E45" s="6">
        <v>57</v>
      </c>
      <c r="F45" s="6">
        <v>56.9</v>
      </c>
      <c r="G45" s="45">
        <f t="shared" si="0"/>
        <v>99.82456140350877</v>
      </c>
    </row>
    <row r="46" spans="1:7" ht="14.25" customHeight="1">
      <c r="A46" s="41" t="s">
        <v>56</v>
      </c>
      <c r="B46" s="41">
        <v>1100</v>
      </c>
      <c r="C46" s="44"/>
      <c r="D46" s="41">
        <f>D47</f>
        <v>183.8</v>
      </c>
      <c r="E46" s="41">
        <f>E47</f>
        <v>45.9</v>
      </c>
      <c r="F46" s="41">
        <f>F47</f>
        <v>45.9</v>
      </c>
      <c r="G46" s="45">
        <f t="shared" si="0"/>
        <v>100</v>
      </c>
    </row>
    <row r="47" spans="1:7" ht="14.25" customHeight="1">
      <c r="A47" s="10" t="s">
        <v>119</v>
      </c>
      <c r="B47" s="10"/>
      <c r="C47" s="11" t="s">
        <v>120</v>
      </c>
      <c r="D47" s="6">
        <v>183.8</v>
      </c>
      <c r="E47" s="6">
        <v>45.9</v>
      </c>
      <c r="F47" s="6">
        <v>45.9</v>
      </c>
      <c r="G47" s="45">
        <f t="shared" si="0"/>
        <v>100</v>
      </c>
    </row>
    <row r="48" spans="1:7" s="9" customFormat="1" ht="12.75" customHeight="1">
      <c r="A48" s="13" t="s">
        <v>54</v>
      </c>
      <c r="B48" s="13"/>
      <c r="C48" s="7"/>
      <c r="D48" s="7">
        <f>D46+D44+D39+D32+D25+D22+D20+D14+D37</f>
        <v>19463.6</v>
      </c>
      <c r="E48" s="7">
        <f>E46+E44+E39+E32+E25+E22+E20+E14+E37</f>
        <v>5004.400000000001</v>
      </c>
      <c r="F48" s="7">
        <f>F46+F44+F39+F32+F25+F22+F20+F14+F37</f>
        <v>3231.2</v>
      </c>
      <c r="G48" s="45">
        <f t="shared" si="0"/>
        <v>64.56718088082486</v>
      </c>
    </row>
    <row r="49" ht="12.75">
      <c r="D49" s="49"/>
    </row>
  </sheetData>
  <mergeCells count="10">
    <mergeCell ref="G11:G13"/>
    <mergeCell ref="B4:E4"/>
    <mergeCell ref="E11:E13"/>
    <mergeCell ref="F11:F13"/>
    <mergeCell ref="A7:D7"/>
    <mergeCell ref="C1:D1"/>
    <mergeCell ref="A11:A13"/>
    <mergeCell ref="B11:B13"/>
    <mergeCell ref="C11:C13"/>
    <mergeCell ref="D11:D1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1">
      <selection activeCell="A47" sqref="A47"/>
    </sheetView>
  </sheetViews>
  <sheetFormatPr defaultColWidth="9.00390625" defaultRowHeight="12.75"/>
  <cols>
    <col min="1" max="1" width="44.00390625" style="1" customWidth="1"/>
    <col min="2" max="2" width="7.00390625" style="1" customWidth="1"/>
    <col min="3" max="3" width="9.25390625" style="2" customWidth="1"/>
    <col min="4" max="4" width="12.75390625" style="1" customWidth="1"/>
    <col min="5" max="5" width="8.00390625" style="1" hidden="1" customWidth="1"/>
    <col min="6" max="6" width="14.00390625" style="1" customWidth="1"/>
    <col min="7" max="7" width="8.75390625" style="1" hidden="1" customWidth="1"/>
    <col min="8" max="8" width="12.75390625" style="1" customWidth="1"/>
    <col min="9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102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76" t="s">
        <v>99</v>
      </c>
      <c r="B6" s="76"/>
      <c r="C6" s="76"/>
      <c r="D6" s="76"/>
      <c r="E6" s="17"/>
      <c r="F6" s="17"/>
    </row>
    <row r="7" spans="1:6" ht="15.75" customHeight="1">
      <c r="A7" s="100" t="s">
        <v>100</v>
      </c>
      <c r="B7" s="100"/>
      <c r="C7" s="100"/>
      <c r="D7" s="100"/>
      <c r="E7" s="18"/>
      <c r="F7" s="18"/>
    </row>
    <row r="8" spans="1:6" ht="15" customHeight="1">
      <c r="A8" s="25" t="s">
        <v>101</v>
      </c>
      <c r="B8" s="25"/>
      <c r="C8" s="25"/>
      <c r="D8" s="25"/>
      <c r="E8" s="18"/>
      <c r="F8" s="18"/>
    </row>
    <row r="9" spans="1:2" ht="27.75" customHeight="1">
      <c r="A9" s="5"/>
      <c r="B9" s="5"/>
    </row>
    <row r="10" spans="1:8" ht="21" customHeight="1">
      <c r="A10" s="77" t="s">
        <v>0</v>
      </c>
      <c r="B10" s="77" t="s">
        <v>1</v>
      </c>
      <c r="C10" s="77" t="s">
        <v>2</v>
      </c>
      <c r="D10" s="97" t="s">
        <v>95</v>
      </c>
      <c r="E10" s="97" t="s">
        <v>80</v>
      </c>
      <c r="F10" s="97" t="s">
        <v>96</v>
      </c>
      <c r="G10" s="94" t="s">
        <v>82</v>
      </c>
      <c r="H10" s="94" t="s">
        <v>97</v>
      </c>
    </row>
    <row r="11" spans="1:8" ht="12.75" customHeight="1">
      <c r="A11" s="101"/>
      <c r="B11" s="101"/>
      <c r="C11" s="101"/>
      <c r="D11" s="98"/>
      <c r="E11" s="98"/>
      <c r="F11" s="98"/>
      <c r="G11" s="95"/>
      <c r="H11" s="95"/>
    </row>
    <row r="12" spans="1:8" ht="4.5" customHeight="1" hidden="1">
      <c r="A12" s="78"/>
      <c r="B12" s="78"/>
      <c r="C12" s="78"/>
      <c r="D12" s="99"/>
      <c r="E12" s="99"/>
      <c r="F12" s="99"/>
      <c r="G12" s="96"/>
      <c r="H12" s="96"/>
    </row>
    <row r="13" spans="1:8" s="9" customFormat="1" ht="27.75" customHeight="1">
      <c r="A13" s="7" t="s">
        <v>3</v>
      </c>
      <c r="B13" s="8" t="s">
        <v>4</v>
      </c>
      <c r="C13" s="8"/>
      <c r="D13" s="29">
        <f>D14+D15+D17+D18</f>
        <v>5290.1</v>
      </c>
      <c r="E13" s="29">
        <f>E14+E15+E17+E18</f>
        <v>3130.1</v>
      </c>
      <c r="F13" s="29">
        <f>F14+F15+F17+F18</f>
        <v>5213.4</v>
      </c>
      <c r="G13" s="29">
        <f>F13*100/E13</f>
        <v>166.55697901025525</v>
      </c>
      <c r="H13" s="29">
        <f>F13/D13*100</f>
        <v>98.5501219258615</v>
      </c>
    </row>
    <row r="14" spans="1:8" s="9" customFormat="1" ht="27" customHeight="1">
      <c r="A14" s="6" t="s">
        <v>74</v>
      </c>
      <c r="B14" s="8"/>
      <c r="C14" s="11" t="s">
        <v>75</v>
      </c>
      <c r="D14" s="30">
        <v>65.9</v>
      </c>
      <c r="E14" s="6">
        <v>150</v>
      </c>
      <c r="F14" s="30">
        <v>65.2</v>
      </c>
      <c r="G14" s="29">
        <f>F14*100/E14</f>
        <v>43.46666666666667</v>
      </c>
      <c r="H14" s="29">
        <f>F14/D14*100</f>
        <v>98.93778452200304</v>
      </c>
    </row>
    <row r="15" spans="1:8" ht="14.25" customHeight="1">
      <c r="A15" s="10" t="s">
        <v>5</v>
      </c>
      <c r="B15" s="10"/>
      <c r="C15" s="11" t="s">
        <v>6</v>
      </c>
      <c r="D15" s="30">
        <v>5094.6</v>
      </c>
      <c r="E15" s="6">
        <v>2900.1</v>
      </c>
      <c r="F15" s="30">
        <v>5055.5</v>
      </c>
      <c r="G15" s="29">
        <f>F15*100/E15</f>
        <v>174.3215751180994</v>
      </c>
      <c r="H15" s="29">
        <f>F15/D15*100</f>
        <v>99.23252070820084</v>
      </c>
    </row>
    <row r="16" spans="1:8" ht="21" customHeight="1" hidden="1">
      <c r="A16" s="10" t="s">
        <v>7</v>
      </c>
      <c r="B16" s="10"/>
      <c r="C16" s="11" t="s">
        <v>8</v>
      </c>
      <c r="D16" s="30"/>
      <c r="E16" s="6"/>
      <c r="F16" s="30"/>
      <c r="G16" s="29"/>
      <c r="H16" s="29"/>
    </row>
    <row r="17" spans="1:8" ht="17.25" customHeight="1">
      <c r="A17" s="14" t="s">
        <v>9</v>
      </c>
      <c r="B17" s="14"/>
      <c r="C17" s="15" t="s">
        <v>98</v>
      </c>
      <c r="D17" s="37">
        <v>29.5</v>
      </c>
      <c r="E17" s="6">
        <v>80</v>
      </c>
      <c r="F17" s="30">
        <v>0</v>
      </c>
      <c r="G17" s="29">
        <f>F17*100/E17</f>
        <v>0</v>
      </c>
      <c r="H17" s="29">
        <f>F17/D17*100</f>
        <v>0</v>
      </c>
    </row>
    <row r="18" spans="1:8" ht="13.5" customHeight="1">
      <c r="A18" s="10" t="s">
        <v>11</v>
      </c>
      <c r="B18" s="10"/>
      <c r="C18" s="11" t="s">
        <v>12</v>
      </c>
      <c r="D18" s="30">
        <v>100.1</v>
      </c>
      <c r="E18" s="6"/>
      <c r="F18" s="30">
        <v>92.7</v>
      </c>
      <c r="G18" s="29"/>
      <c r="H18" s="29">
        <f>F18/D18*100</f>
        <v>92.60739260739261</v>
      </c>
    </row>
    <row r="19" spans="1:9" ht="16.5" customHeight="1">
      <c r="A19" s="7" t="s">
        <v>103</v>
      </c>
      <c r="B19" s="13" t="s">
        <v>62</v>
      </c>
      <c r="C19" s="11"/>
      <c r="D19" s="29">
        <f>D20</f>
        <v>127.1</v>
      </c>
      <c r="E19" s="7">
        <f>E20</f>
        <v>111.9</v>
      </c>
      <c r="F19" s="29">
        <f>F20</f>
        <v>127.1</v>
      </c>
      <c r="G19" s="29">
        <f aca="true" t="shared" si="0" ref="G19:G25">F19*100/E19</f>
        <v>113.58355674709561</v>
      </c>
      <c r="H19" s="29">
        <f>F19/D19*100</f>
        <v>100</v>
      </c>
      <c r="I19" s="28"/>
    </row>
    <row r="20" spans="1:8" ht="19.5" customHeight="1">
      <c r="A20" s="10" t="s">
        <v>61</v>
      </c>
      <c r="B20" s="10"/>
      <c r="C20" s="11" t="s">
        <v>63</v>
      </c>
      <c r="D20" s="30">
        <v>127.1</v>
      </c>
      <c r="E20" s="6">
        <v>111.9</v>
      </c>
      <c r="F20" s="30">
        <v>127.1</v>
      </c>
      <c r="G20" s="30">
        <f t="shared" si="0"/>
        <v>113.58355674709561</v>
      </c>
      <c r="H20" s="29">
        <f>F20/D20*100</f>
        <v>100</v>
      </c>
    </row>
    <row r="21" spans="1:8" s="9" customFormat="1" ht="25.5" customHeight="1">
      <c r="A21" s="7" t="s">
        <v>13</v>
      </c>
      <c r="B21" s="8" t="s">
        <v>14</v>
      </c>
      <c r="C21" s="8"/>
      <c r="D21" s="29">
        <f>SUM(D22:D23)</f>
        <v>100</v>
      </c>
      <c r="E21" s="7">
        <f>SUM(E22:E23)</f>
        <v>90</v>
      </c>
      <c r="F21" s="29">
        <f>SUM(F22:F23)</f>
        <v>100</v>
      </c>
      <c r="G21" s="29">
        <f t="shared" si="0"/>
        <v>111.11111111111111</v>
      </c>
      <c r="H21" s="29">
        <f>F21/D21*100</f>
        <v>100</v>
      </c>
    </row>
    <row r="22" spans="1:8" ht="24" customHeight="1">
      <c r="A22" s="10" t="s">
        <v>15</v>
      </c>
      <c r="B22" s="10"/>
      <c r="C22" s="11" t="s">
        <v>16</v>
      </c>
      <c r="D22" s="30">
        <v>0</v>
      </c>
      <c r="E22" s="6">
        <v>40</v>
      </c>
      <c r="F22" s="30">
        <v>0</v>
      </c>
      <c r="G22" s="29">
        <f t="shared" si="0"/>
        <v>0</v>
      </c>
      <c r="H22" s="29"/>
    </row>
    <row r="23" spans="1:8" ht="12.75" customHeight="1">
      <c r="A23" s="10" t="s">
        <v>17</v>
      </c>
      <c r="B23" s="10"/>
      <c r="C23" s="11" t="s">
        <v>18</v>
      </c>
      <c r="D23" s="30">
        <v>100</v>
      </c>
      <c r="E23" s="6">
        <v>50</v>
      </c>
      <c r="F23" s="30">
        <v>100</v>
      </c>
      <c r="G23" s="29">
        <f t="shared" si="0"/>
        <v>200</v>
      </c>
      <c r="H23" s="29">
        <f>F23/D23*100</f>
        <v>100</v>
      </c>
    </row>
    <row r="24" spans="1:8" s="9" customFormat="1" ht="17.25" customHeight="1">
      <c r="A24" s="7" t="s">
        <v>19</v>
      </c>
      <c r="B24" s="8" t="s">
        <v>20</v>
      </c>
      <c r="C24" s="8"/>
      <c r="D24" s="29">
        <f>SUM(D25:D30)</f>
        <v>91.9</v>
      </c>
      <c r="E24" s="7">
        <v>97.6</v>
      </c>
      <c r="F24" s="29">
        <f>F25</f>
        <v>91.9</v>
      </c>
      <c r="G24" s="29">
        <f t="shared" si="0"/>
        <v>94.15983606557377</v>
      </c>
      <c r="H24" s="29">
        <f>F24/D24*100</f>
        <v>100</v>
      </c>
    </row>
    <row r="25" spans="1:8" ht="12.75" customHeight="1">
      <c r="A25" s="10" t="s">
        <v>21</v>
      </c>
      <c r="B25" s="10"/>
      <c r="C25" s="11" t="s">
        <v>22</v>
      </c>
      <c r="D25" s="30">
        <v>91.9</v>
      </c>
      <c r="E25" s="6">
        <v>97.6</v>
      </c>
      <c r="F25" s="30">
        <v>91.9</v>
      </c>
      <c r="G25" s="30">
        <f t="shared" si="0"/>
        <v>94.15983606557377</v>
      </c>
      <c r="H25" s="29">
        <f>F25/D25*100</f>
        <v>100</v>
      </c>
    </row>
    <row r="26" spans="1:8" ht="12.75" customHeight="1">
      <c r="A26" s="10" t="s">
        <v>23</v>
      </c>
      <c r="B26" s="10"/>
      <c r="C26" s="11" t="s">
        <v>24</v>
      </c>
      <c r="D26" s="30"/>
      <c r="E26" s="6"/>
      <c r="F26" s="30"/>
      <c r="G26" s="29"/>
      <c r="H26" s="29"/>
    </row>
    <row r="27" spans="1:8" ht="12.75" customHeight="1" hidden="1">
      <c r="A27" s="10" t="s">
        <v>25</v>
      </c>
      <c r="B27" s="10"/>
      <c r="C27" s="11" t="s">
        <v>26</v>
      </c>
      <c r="D27" s="30"/>
      <c r="E27" s="6"/>
      <c r="F27" s="30"/>
      <c r="G27" s="29"/>
      <c r="H27" s="29"/>
    </row>
    <row r="28" spans="1:8" ht="12.75" customHeight="1" hidden="1">
      <c r="A28" s="10" t="s">
        <v>27</v>
      </c>
      <c r="B28" s="10"/>
      <c r="C28" s="11" t="s">
        <v>28</v>
      </c>
      <c r="D28" s="30"/>
      <c r="E28" s="6"/>
      <c r="F28" s="30"/>
      <c r="G28" s="29"/>
      <c r="H28" s="29"/>
    </row>
    <row r="29" spans="1:8" ht="12.75" customHeight="1" hidden="1">
      <c r="A29" s="10" t="s">
        <v>29</v>
      </c>
      <c r="B29" s="10"/>
      <c r="C29" s="11" t="s">
        <v>30</v>
      </c>
      <c r="D29" s="30"/>
      <c r="E29" s="6"/>
      <c r="F29" s="30"/>
      <c r="G29" s="29"/>
      <c r="H29" s="29"/>
    </row>
    <row r="30" spans="1:8" ht="15" customHeight="1" hidden="1">
      <c r="A30" s="10" t="s">
        <v>31</v>
      </c>
      <c r="B30" s="10"/>
      <c r="C30" s="11" t="s">
        <v>32</v>
      </c>
      <c r="D30" s="30"/>
      <c r="E30" s="6"/>
      <c r="F30" s="30"/>
      <c r="G30" s="29"/>
      <c r="H30" s="29"/>
    </row>
    <row r="31" spans="1:8" s="9" customFormat="1" ht="16.5" customHeight="1">
      <c r="A31" s="7" t="s">
        <v>33</v>
      </c>
      <c r="B31" s="8" t="s">
        <v>34</v>
      </c>
      <c r="C31" s="8"/>
      <c r="D31" s="29">
        <f>D32+D33</f>
        <v>1958.3</v>
      </c>
      <c r="E31" s="7">
        <f>E32+E33</f>
        <v>1100</v>
      </c>
      <c r="F31" s="29">
        <f>F32+F33</f>
        <v>1935</v>
      </c>
      <c r="G31" s="29">
        <f>F31*100/E31</f>
        <v>175.9090909090909</v>
      </c>
      <c r="H31" s="29">
        <f>F31/D31*100</f>
        <v>98.81019251391513</v>
      </c>
    </row>
    <row r="32" spans="1:8" s="12" customFormat="1" ht="12.75" customHeight="1">
      <c r="A32" s="10" t="s">
        <v>55</v>
      </c>
      <c r="B32" s="10"/>
      <c r="C32" s="11" t="s">
        <v>35</v>
      </c>
      <c r="D32" s="30"/>
      <c r="E32" s="6">
        <v>0</v>
      </c>
      <c r="F32" s="30"/>
      <c r="G32" s="29"/>
      <c r="H32" s="29"/>
    </row>
    <row r="33" spans="1:8" ht="12.75" customHeight="1">
      <c r="A33" s="10" t="s">
        <v>36</v>
      </c>
      <c r="B33" s="10"/>
      <c r="C33" s="11" t="s">
        <v>37</v>
      </c>
      <c r="D33" s="30">
        <v>1958.3</v>
      </c>
      <c r="E33" s="6">
        <v>1100</v>
      </c>
      <c r="F33" s="30">
        <v>1935</v>
      </c>
      <c r="G33" s="30">
        <f>F33*100/E33</f>
        <v>175.9090909090909</v>
      </c>
      <c r="H33" s="29">
        <f>F33/D33*100</f>
        <v>98.81019251391513</v>
      </c>
    </row>
    <row r="34" spans="1:8" ht="15" customHeight="1" hidden="1">
      <c r="A34" s="10" t="s">
        <v>38</v>
      </c>
      <c r="B34" s="10"/>
      <c r="C34" s="11" t="s">
        <v>39</v>
      </c>
      <c r="D34" s="30"/>
      <c r="E34" s="6"/>
      <c r="F34" s="30"/>
      <c r="G34" s="29"/>
      <c r="H34" s="29"/>
    </row>
    <row r="35" spans="1:8" ht="13.5" customHeight="1">
      <c r="A35" s="7" t="s">
        <v>88</v>
      </c>
      <c r="B35" s="39" t="s">
        <v>90</v>
      </c>
      <c r="C35" s="11"/>
      <c r="D35" s="29">
        <f>D36</f>
        <v>35.7</v>
      </c>
      <c r="E35" s="7"/>
      <c r="F35" s="29">
        <f>F36</f>
        <v>35.7</v>
      </c>
      <c r="G35" s="29"/>
      <c r="H35" s="29">
        <v>100</v>
      </c>
    </row>
    <row r="36" spans="1:8" ht="18" customHeight="1">
      <c r="A36" s="10" t="s">
        <v>89</v>
      </c>
      <c r="B36" s="38"/>
      <c r="C36" s="11" t="s">
        <v>91</v>
      </c>
      <c r="D36" s="30">
        <v>35.7</v>
      </c>
      <c r="E36" s="6"/>
      <c r="F36" s="30">
        <v>35.7</v>
      </c>
      <c r="G36" s="29"/>
      <c r="H36" s="29">
        <v>100</v>
      </c>
    </row>
    <row r="37" spans="1:8" s="9" customFormat="1" ht="23.25" customHeight="1">
      <c r="A37" s="7" t="s">
        <v>40</v>
      </c>
      <c r="B37" s="8" t="s">
        <v>41</v>
      </c>
      <c r="C37" s="8"/>
      <c r="D37" s="29">
        <f>D38</f>
        <v>6053.8</v>
      </c>
      <c r="E37" s="29">
        <f>E38+E42</f>
        <v>2487</v>
      </c>
      <c r="F37" s="29">
        <f>F38</f>
        <v>5849.2</v>
      </c>
      <c r="G37" s="29">
        <f>F37*100/E37</f>
        <v>235.19099316445516</v>
      </c>
      <c r="H37" s="29">
        <f>F37/D37*100</f>
        <v>96.62030460206812</v>
      </c>
    </row>
    <row r="38" spans="1:8" ht="14.25" customHeight="1">
      <c r="A38" s="10" t="s">
        <v>42</v>
      </c>
      <c r="B38" s="10"/>
      <c r="C38" s="11" t="s">
        <v>43</v>
      </c>
      <c r="D38" s="30">
        <v>6053.8</v>
      </c>
      <c r="E38" s="6">
        <v>2487</v>
      </c>
      <c r="F38" s="30">
        <v>5849.2</v>
      </c>
      <c r="G38" s="30">
        <f>F38*100/E38</f>
        <v>235.19099316445516</v>
      </c>
      <c r="H38" s="29">
        <f>F38/D38*100</f>
        <v>96.62030460206812</v>
      </c>
    </row>
    <row r="39" spans="1:8" ht="12.75" customHeight="1" hidden="1">
      <c r="A39" s="10" t="s">
        <v>44</v>
      </c>
      <c r="B39" s="10"/>
      <c r="C39" s="11" t="s">
        <v>45</v>
      </c>
      <c r="D39" s="30"/>
      <c r="E39" s="6"/>
      <c r="F39" s="30"/>
      <c r="G39" s="29"/>
      <c r="H39" s="29"/>
    </row>
    <row r="40" spans="1:8" ht="12.75" customHeight="1" hidden="1">
      <c r="A40" s="10" t="s">
        <v>46</v>
      </c>
      <c r="B40" s="10"/>
      <c r="C40" s="11" t="s">
        <v>47</v>
      </c>
      <c r="D40" s="30"/>
      <c r="E40" s="6"/>
      <c r="F40" s="30"/>
      <c r="G40" s="29"/>
      <c r="H40" s="29"/>
    </row>
    <row r="41" spans="1:8" ht="25.5" customHeight="1" hidden="1">
      <c r="A41" s="10" t="s">
        <v>48</v>
      </c>
      <c r="B41" s="10"/>
      <c r="C41" s="11" t="s">
        <v>49</v>
      </c>
      <c r="D41" s="30"/>
      <c r="E41" s="6"/>
      <c r="F41" s="30"/>
      <c r="G41" s="29"/>
      <c r="H41" s="29"/>
    </row>
    <row r="42" spans="1:8" ht="25.5" customHeight="1" hidden="1">
      <c r="A42" s="10" t="s">
        <v>48</v>
      </c>
      <c r="B42" s="10"/>
      <c r="C42" s="11" t="s">
        <v>49</v>
      </c>
      <c r="D42" s="30">
        <v>70</v>
      </c>
      <c r="E42" s="6"/>
      <c r="F42" s="30">
        <v>70</v>
      </c>
      <c r="G42" s="29"/>
      <c r="H42" s="29">
        <v>100</v>
      </c>
    </row>
    <row r="43" spans="1:8" s="9" customFormat="1" ht="12.75" customHeight="1">
      <c r="A43" s="7" t="s">
        <v>50</v>
      </c>
      <c r="B43" s="8" t="s">
        <v>51</v>
      </c>
      <c r="C43" s="8"/>
      <c r="D43" s="29">
        <f>SUM(D44:D44)</f>
        <v>281.6</v>
      </c>
      <c r="E43" s="7">
        <f>SUM(E44:E44)</f>
        <v>75</v>
      </c>
      <c r="F43" s="29">
        <f>F44</f>
        <v>269.3</v>
      </c>
      <c r="G43" s="29">
        <f>F43*100/E43</f>
        <v>359.06666666666666</v>
      </c>
      <c r="H43" s="29">
        <f>F43/D43*100</f>
        <v>95.63210227272727</v>
      </c>
    </row>
    <row r="44" spans="1:8" ht="12.75" customHeight="1">
      <c r="A44" s="10" t="s">
        <v>52</v>
      </c>
      <c r="B44" s="10"/>
      <c r="C44" s="11" t="s">
        <v>53</v>
      </c>
      <c r="D44" s="30">
        <v>281.6</v>
      </c>
      <c r="E44" s="6">
        <v>75</v>
      </c>
      <c r="F44" s="30">
        <v>269.3</v>
      </c>
      <c r="G44" s="30">
        <f>F44*100/E44</f>
        <v>359.06666666666666</v>
      </c>
      <c r="H44" s="29">
        <f>F44/D44*100</f>
        <v>95.63210227272727</v>
      </c>
    </row>
    <row r="45" spans="1:8" ht="14.25" customHeight="1">
      <c r="A45" s="7" t="s">
        <v>56</v>
      </c>
      <c r="B45" s="7">
        <v>1100</v>
      </c>
      <c r="C45" s="11"/>
      <c r="D45" s="29">
        <f>D46</f>
        <v>4793.2</v>
      </c>
      <c r="E45" s="7">
        <f>E46</f>
        <v>5107.4</v>
      </c>
      <c r="F45" s="29">
        <f>F46</f>
        <v>4793.2</v>
      </c>
      <c r="G45" s="29">
        <f>F45*100/E45</f>
        <v>93.84814191173592</v>
      </c>
      <c r="H45" s="29">
        <f>F45/D45*100</f>
        <v>100</v>
      </c>
    </row>
    <row r="46" spans="1:8" ht="14.25" customHeight="1">
      <c r="A46" s="10" t="s">
        <v>57</v>
      </c>
      <c r="B46" s="10"/>
      <c r="C46" s="11" t="s">
        <v>58</v>
      </c>
      <c r="D46" s="30">
        <v>4793.2</v>
      </c>
      <c r="E46" s="6">
        <v>5107.4</v>
      </c>
      <c r="F46" s="30">
        <v>4793.2</v>
      </c>
      <c r="G46" s="30">
        <f>F46*100/E46</f>
        <v>93.84814191173592</v>
      </c>
      <c r="H46" s="29">
        <f>F46/D46*100</f>
        <v>100</v>
      </c>
    </row>
    <row r="47" spans="1:8" s="9" customFormat="1" ht="29.25" customHeight="1">
      <c r="A47" s="13" t="s">
        <v>54</v>
      </c>
      <c r="B47" s="13"/>
      <c r="C47" s="7"/>
      <c r="D47" s="29">
        <f>D45+D43+D37+D35+D31+D24+D21+D19+D13</f>
        <v>18731.7</v>
      </c>
      <c r="E47" s="29">
        <f>E45+E43+E37+E35+E31+E24+E21+E19+E13</f>
        <v>12199</v>
      </c>
      <c r="F47" s="29">
        <f>F45+F43+F37+F35+F31+F24+F21+F19+F13</f>
        <v>18414.800000000003</v>
      </c>
      <c r="G47" s="29">
        <f>F47*100/E47</f>
        <v>150.95335683252728</v>
      </c>
      <c r="H47" s="29">
        <f>F47/D47*100</f>
        <v>98.30821548498002</v>
      </c>
    </row>
  </sheetData>
  <mergeCells count="12">
    <mergeCell ref="C1:D1"/>
    <mergeCell ref="A10:A12"/>
    <mergeCell ref="B10:B12"/>
    <mergeCell ref="C10:C12"/>
    <mergeCell ref="D10:D12"/>
    <mergeCell ref="H10:H12"/>
    <mergeCell ref="G10:G12"/>
    <mergeCell ref="B4:E4"/>
    <mergeCell ref="E10:E12"/>
    <mergeCell ref="F10:F12"/>
    <mergeCell ref="A6:D6"/>
    <mergeCell ref="A7:D7"/>
  </mergeCells>
  <printOptions/>
  <pageMargins left="0.34" right="0.2" top="0.16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G16" sqref="G16:G17"/>
    </sheetView>
  </sheetViews>
  <sheetFormatPr defaultColWidth="9.00390625" defaultRowHeight="12.75"/>
  <cols>
    <col min="1" max="1" width="40.25390625" style="1" customWidth="1"/>
    <col min="2" max="2" width="8.375" style="1" customWidth="1"/>
    <col min="3" max="3" width="8.875" style="2" customWidth="1"/>
    <col min="4" max="4" width="8.00390625" style="1" customWidth="1"/>
    <col min="5" max="6" width="9.75390625" style="1" customWidth="1"/>
    <col min="7" max="7" width="10.25390625" style="1" customWidth="1"/>
    <col min="8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79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76" t="s">
        <v>72</v>
      </c>
      <c r="B6" s="76"/>
      <c r="C6" s="76"/>
      <c r="D6" s="76"/>
      <c r="E6" s="17"/>
      <c r="F6" s="17"/>
    </row>
    <row r="7" spans="1:6" ht="12.75" customHeight="1">
      <c r="A7" s="100" t="s">
        <v>73</v>
      </c>
      <c r="B7" s="100"/>
      <c r="C7" s="100"/>
      <c r="D7" s="100"/>
      <c r="E7" s="18"/>
      <c r="F7" s="18"/>
    </row>
    <row r="8" spans="1:6" ht="12.75" customHeight="1">
      <c r="A8" s="25" t="s">
        <v>64</v>
      </c>
      <c r="B8" s="25"/>
      <c r="C8" s="25"/>
      <c r="D8" s="25"/>
      <c r="E8" s="18"/>
      <c r="F8" s="18"/>
    </row>
    <row r="9" spans="1:2" ht="12" customHeight="1">
      <c r="A9" s="5"/>
      <c r="B9" s="5"/>
    </row>
    <row r="10" spans="1:7" ht="21" customHeight="1">
      <c r="A10" s="77" t="s">
        <v>0</v>
      </c>
      <c r="B10" s="77" t="s">
        <v>1</v>
      </c>
      <c r="C10" s="77" t="s">
        <v>2</v>
      </c>
      <c r="D10" s="97" t="s">
        <v>66</v>
      </c>
      <c r="E10" s="97" t="s">
        <v>76</v>
      </c>
      <c r="F10" s="97" t="s">
        <v>77</v>
      </c>
      <c r="G10" s="94" t="s">
        <v>78</v>
      </c>
    </row>
    <row r="11" spans="1:7" ht="16.5" customHeight="1">
      <c r="A11" s="101"/>
      <c r="B11" s="101"/>
      <c r="C11" s="101"/>
      <c r="D11" s="98"/>
      <c r="E11" s="98"/>
      <c r="F11" s="98"/>
      <c r="G11" s="95"/>
    </row>
    <row r="12" spans="1:7" ht="9.75" customHeight="1">
      <c r="A12" s="78"/>
      <c r="B12" s="78"/>
      <c r="C12" s="78"/>
      <c r="D12" s="99"/>
      <c r="E12" s="99"/>
      <c r="F12" s="99"/>
      <c r="G12" s="96"/>
    </row>
    <row r="13" spans="1:7" s="9" customFormat="1" ht="12.75" customHeight="1">
      <c r="A13" s="7" t="s">
        <v>3</v>
      </c>
      <c r="B13" s="8" t="s">
        <v>4</v>
      </c>
      <c r="C13" s="8"/>
      <c r="D13" s="7">
        <f>D14+D15+D17</f>
        <v>4163.6</v>
      </c>
      <c r="E13" s="7">
        <f>E14+E15+E17</f>
        <v>2033.6</v>
      </c>
      <c r="F13" s="7">
        <f>F14+F15+F17</f>
        <v>1869.3000000000002</v>
      </c>
      <c r="G13" s="27">
        <v>91.9</v>
      </c>
    </row>
    <row r="14" spans="1:7" s="9" customFormat="1" ht="21.75" customHeight="1">
      <c r="A14" s="6" t="s">
        <v>74</v>
      </c>
      <c r="B14" s="8"/>
      <c r="C14" s="11" t="s">
        <v>75</v>
      </c>
      <c r="D14" s="6">
        <v>200</v>
      </c>
      <c r="E14" s="6">
        <v>100</v>
      </c>
      <c r="F14" s="6">
        <v>16.9</v>
      </c>
      <c r="G14" s="31">
        <v>16.9</v>
      </c>
    </row>
    <row r="15" spans="1:7" ht="12.75" customHeight="1">
      <c r="A15" s="10" t="s">
        <v>5</v>
      </c>
      <c r="B15" s="10"/>
      <c r="C15" s="11" t="s">
        <v>6</v>
      </c>
      <c r="D15" s="6">
        <v>3863.6</v>
      </c>
      <c r="E15" s="6">
        <v>1883.6</v>
      </c>
      <c r="F15" s="6">
        <v>1852.4</v>
      </c>
      <c r="G15" s="32">
        <v>98.3</v>
      </c>
    </row>
    <row r="16" spans="1:7" ht="15" customHeight="1">
      <c r="A16" s="10" t="s">
        <v>7</v>
      </c>
      <c r="B16" s="10"/>
      <c r="C16" s="11" t="s">
        <v>8</v>
      </c>
      <c r="D16" s="6"/>
      <c r="E16" s="6"/>
      <c r="F16" s="6"/>
      <c r="G16" s="33"/>
    </row>
    <row r="17" spans="1:7" ht="12.75" customHeight="1">
      <c r="A17" s="14" t="s">
        <v>9</v>
      </c>
      <c r="B17" s="14"/>
      <c r="C17" s="15" t="s">
        <v>10</v>
      </c>
      <c r="D17" s="16">
        <v>100</v>
      </c>
      <c r="E17" s="6">
        <v>50</v>
      </c>
      <c r="F17" s="6">
        <v>0</v>
      </c>
      <c r="G17" s="33"/>
    </row>
    <row r="18" spans="1:7" ht="12.75" customHeight="1">
      <c r="A18" s="10" t="s">
        <v>11</v>
      </c>
      <c r="B18" s="10"/>
      <c r="C18" s="11" t="s">
        <v>12</v>
      </c>
      <c r="D18" s="6"/>
      <c r="E18" s="6"/>
      <c r="F18" s="6"/>
      <c r="G18" s="33"/>
    </row>
    <row r="19" spans="1:9" ht="12.75" customHeight="1">
      <c r="A19" s="13" t="s">
        <v>60</v>
      </c>
      <c r="B19" s="13" t="s">
        <v>62</v>
      </c>
      <c r="C19" s="11"/>
      <c r="D19" s="7">
        <f>D20</f>
        <v>149.3</v>
      </c>
      <c r="E19" s="7">
        <v>74.6</v>
      </c>
      <c r="F19" s="7">
        <f>F20</f>
        <v>37.3</v>
      </c>
      <c r="G19" s="27">
        <f>G20</f>
        <v>50</v>
      </c>
      <c r="I19" s="28"/>
    </row>
    <row r="20" spans="1:7" ht="12.75" customHeight="1">
      <c r="A20" s="10" t="s">
        <v>61</v>
      </c>
      <c r="B20" s="10"/>
      <c r="C20" s="11" t="s">
        <v>63</v>
      </c>
      <c r="D20" s="6">
        <v>149.3</v>
      </c>
      <c r="E20" s="6">
        <v>74.6</v>
      </c>
      <c r="F20" s="6">
        <v>37.3</v>
      </c>
      <c r="G20" s="32">
        <v>50</v>
      </c>
    </row>
    <row r="21" spans="1:7" s="9" customFormat="1" ht="25.5" customHeight="1">
      <c r="A21" s="7" t="s">
        <v>13</v>
      </c>
      <c r="B21" s="8" t="s">
        <v>14</v>
      </c>
      <c r="C21" s="8"/>
      <c r="D21" s="7">
        <f>SUM(D22:D23)</f>
        <v>100</v>
      </c>
      <c r="E21" s="7">
        <f>SUM(E22:E23)</f>
        <v>55</v>
      </c>
      <c r="F21" s="7">
        <f>SUM(F22:F23)</f>
        <v>0</v>
      </c>
      <c r="G21" s="27">
        <f>SUM(G22:G23)</f>
        <v>0</v>
      </c>
    </row>
    <row r="22" spans="1:7" ht="24" customHeight="1">
      <c r="A22" s="10" t="s">
        <v>15</v>
      </c>
      <c r="B22" s="10"/>
      <c r="C22" s="11" t="s">
        <v>16</v>
      </c>
      <c r="D22" s="6">
        <v>50</v>
      </c>
      <c r="E22" s="6">
        <v>30</v>
      </c>
      <c r="F22" s="6">
        <v>0</v>
      </c>
      <c r="G22" s="32">
        <v>0</v>
      </c>
    </row>
    <row r="23" spans="1:7" ht="12.75" customHeight="1">
      <c r="A23" s="10" t="s">
        <v>17</v>
      </c>
      <c r="B23" s="10"/>
      <c r="C23" s="11" t="s">
        <v>18</v>
      </c>
      <c r="D23" s="6">
        <v>50</v>
      </c>
      <c r="E23" s="6">
        <v>25</v>
      </c>
      <c r="F23" s="6">
        <v>0</v>
      </c>
      <c r="G23" s="32">
        <v>0</v>
      </c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132.6</v>
      </c>
      <c r="E24" s="7">
        <f>SUM(E25:E30)</f>
        <v>70</v>
      </c>
      <c r="F24" s="7">
        <f>SUM(F25:F30)</f>
        <v>15</v>
      </c>
      <c r="G24" s="27">
        <v>21.4</v>
      </c>
    </row>
    <row r="25" spans="1:7" ht="12.75" customHeight="1">
      <c r="A25" s="10" t="s">
        <v>21</v>
      </c>
      <c r="B25" s="10"/>
      <c r="C25" s="11" t="s">
        <v>22</v>
      </c>
      <c r="D25" s="6">
        <v>132.6</v>
      </c>
      <c r="E25" s="6">
        <v>70</v>
      </c>
      <c r="F25" s="6">
        <v>15</v>
      </c>
      <c r="G25" s="32">
        <v>21.4</v>
      </c>
    </row>
    <row r="26" spans="1:7" ht="12.75" customHeight="1">
      <c r="A26" s="10" t="s">
        <v>23</v>
      </c>
      <c r="B26" s="10"/>
      <c r="C26" s="11" t="s">
        <v>24</v>
      </c>
      <c r="D26" s="6"/>
      <c r="E26" s="6"/>
      <c r="F26" s="6"/>
      <c r="G26" s="33"/>
    </row>
    <row r="27" spans="1:7" ht="12.75" customHeight="1">
      <c r="A27" s="10" t="s">
        <v>25</v>
      </c>
      <c r="B27" s="10"/>
      <c r="C27" s="11" t="s">
        <v>26</v>
      </c>
      <c r="D27" s="6"/>
      <c r="E27" s="6"/>
      <c r="F27" s="6"/>
      <c r="G27" s="33"/>
    </row>
    <row r="28" spans="1:7" ht="12.75" customHeight="1">
      <c r="A28" s="10" t="s">
        <v>27</v>
      </c>
      <c r="B28" s="10"/>
      <c r="C28" s="11" t="s">
        <v>28</v>
      </c>
      <c r="D28" s="6"/>
      <c r="E28" s="6"/>
      <c r="F28" s="6"/>
      <c r="G28" s="33"/>
    </row>
    <row r="29" spans="1:7" ht="12.75" customHeight="1">
      <c r="A29" s="10" t="s">
        <v>29</v>
      </c>
      <c r="B29" s="10"/>
      <c r="C29" s="11" t="s">
        <v>30</v>
      </c>
      <c r="D29" s="6"/>
      <c r="E29" s="6"/>
      <c r="F29" s="6"/>
      <c r="G29" s="33"/>
    </row>
    <row r="30" spans="1:7" ht="15" customHeight="1">
      <c r="A30" s="10" t="s">
        <v>31</v>
      </c>
      <c r="B30" s="10"/>
      <c r="C30" s="11" t="s">
        <v>32</v>
      </c>
      <c r="D30" s="6"/>
      <c r="E30" s="6"/>
      <c r="F30" s="6"/>
      <c r="G30" s="33"/>
    </row>
    <row r="31" spans="1:7" s="9" customFormat="1" ht="12.75" customHeight="1">
      <c r="A31" s="7" t="s">
        <v>33</v>
      </c>
      <c r="B31" s="8" t="s">
        <v>34</v>
      </c>
      <c r="C31" s="8"/>
      <c r="D31" s="7">
        <f>D32+D33</f>
        <v>2148</v>
      </c>
      <c r="E31" s="7">
        <v>700</v>
      </c>
      <c r="F31" s="7">
        <f>F32+F33</f>
        <v>624.6</v>
      </c>
      <c r="G31" s="27">
        <v>89.2</v>
      </c>
    </row>
    <row r="32" spans="1:7" s="12" customFormat="1" ht="12.75" customHeight="1">
      <c r="A32" s="10" t="s">
        <v>55</v>
      </c>
      <c r="B32" s="10"/>
      <c r="C32" s="11" t="s">
        <v>35</v>
      </c>
      <c r="D32" s="6">
        <v>748</v>
      </c>
      <c r="E32" s="6">
        <v>0</v>
      </c>
      <c r="F32" s="6"/>
      <c r="G32" s="34"/>
    </row>
    <row r="33" spans="1:7" ht="12.75" customHeight="1">
      <c r="A33" s="10" t="s">
        <v>36</v>
      </c>
      <c r="B33" s="10"/>
      <c r="C33" s="11" t="s">
        <v>37</v>
      </c>
      <c r="D33" s="6">
        <v>1400</v>
      </c>
      <c r="E33" s="6">
        <v>700</v>
      </c>
      <c r="F33" s="6">
        <v>624.6</v>
      </c>
      <c r="G33" s="32">
        <v>89.2</v>
      </c>
    </row>
    <row r="34" spans="1:7" ht="14.25" customHeight="1">
      <c r="A34" s="10" t="s">
        <v>38</v>
      </c>
      <c r="B34" s="10"/>
      <c r="C34" s="11" t="s">
        <v>39</v>
      </c>
      <c r="D34" s="6"/>
      <c r="E34" s="6"/>
      <c r="F34" s="6"/>
      <c r="G34" s="33"/>
    </row>
    <row r="35" spans="1:7" s="9" customFormat="1" ht="23.25" customHeight="1">
      <c r="A35" s="7" t="s">
        <v>40</v>
      </c>
      <c r="B35" s="8" t="s">
        <v>41</v>
      </c>
      <c r="C35" s="8"/>
      <c r="D35" s="7">
        <f>D36</f>
        <v>3359</v>
      </c>
      <c r="E35" s="7">
        <f>E36</f>
        <v>1695</v>
      </c>
      <c r="F35" s="7">
        <f>F36</f>
        <v>1406.1</v>
      </c>
      <c r="G35" s="27">
        <v>82.9</v>
      </c>
    </row>
    <row r="36" spans="1:7" ht="12.75" customHeight="1">
      <c r="A36" s="10" t="s">
        <v>42</v>
      </c>
      <c r="B36" s="10"/>
      <c r="C36" s="11" t="s">
        <v>43</v>
      </c>
      <c r="D36" s="6">
        <v>3359</v>
      </c>
      <c r="E36" s="6">
        <v>1695</v>
      </c>
      <c r="F36" s="6">
        <v>1406.1</v>
      </c>
      <c r="G36" s="32">
        <v>82.9</v>
      </c>
    </row>
    <row r="37" spans="1:7" ht="12.75" customHeight="1">
      <c r="A37" s="10" t="s">
        <v>44</v>
      </c>
      <c r="B37" s="10"/>
      <c r="C37" s="11" t="s">
        <v>45</v>
      </c>
      <c r="D37" s="6"/>
      <c r="E37" s="6"/>
      <c r="F37" s="6"/>
      <c r="G37" s="33"/>
    </row>
    <row r="38" spans="1:7" ht="12.75" customHeight="1">
      <c r="A38" s="10" t="s">
        <v>46</v>
      </c>
      <c r="B38" s="10"/>
      <c r="C38" s="11" t="s">
        <v>47</v>
      </c>
      <c r="D38" s="6"/>
      <c r="E38" s="6"/>
      <c r="F38" s="6"/>
      <c r="G38" s="33"/>
    </row>
    <row r="39" spans="1:7" ht="25.5" customHeight="1">
      <c r="A39" s="10" t="s">
        <v>48</v>
      </c>
      <c r="B39" s="10"/>
      <c r="C39" s="11" t="s">
        <v>49</v>
      </c>
      <c r="D39" s="6"/>
      <c r="E39" s="6"/>
      <c r="F39" s="6"/>
      <c r="G39" s="33"/>
    </row>
    <row r="40" spans="1:7" s="9" customFormat="1" ht="12.75" customHeight="1">
      <c r="A40" s="7" t="s">
        <v>50</v>
      </c>
      <c r="B40" s="8" t="s">
        <v>51</v>
      </c>
      <c r="C40" s="8"/>
      <c r="D40" s="7">
        <f>SUM(D41:D41)</f>
        <v>102</v>
      </c>
      <c r="E40" s="7">
        <f>SUM(E41:E41)</f>
        <v>50</v>
      </c>
      <c r="F40" s="7">
        <f>SUM(F41:F41)</f>
        <v>47.6</v>
      </c>
      <c r="G40" s="27">
        <v>95.2</v>
      </c>
    </row>
    <row r="41" spans="1:7" ht="12.75" customHeight="1">
      <c r="A41" s="10" t="s">
        <v>52</v>
      </c>
      <c r="B41" s="10"/>
      <c r="C41" s="11" t="s">
        <v>53</v>
      </c>
      <c r="D41" s="6">
        <v>102</v>
      </c>
      <c r="E41" s="6">
        <v>50</v>
      </c>
      <c r="F41" s="6">
        <v>47.6</v>
      </c>
      <c r="G41" s="32">
        <v>95.2</v>
      </c>
    </row>
    <row r="42" spans="1:7" ht="14.25" customHeight="1">
      <c r="A42" s="7" t="s">
        <v>56</v>
      </c>
      <c r="B42" s="7">
        <v>1100</v>
      </c>
      <c r="C42" s="11"/>
      <c r="D42" s="7">
        <f>D43</f>
        <v>8230.6</v>
      </c>
      <c r="E42" s="7">
        <f>E43</f>
        <v>4463.5</v>
      </c>
      <c r="F42" s="7">
        <f>F43</f>
        <v>4419.6</v>
      </c>
      <c r="G42" s="35">
        <v>99</v>
      </c>
    </row>
    <row r="43" spans="1:7" ht="14.25" customHeight="1">
      <c r="A43" s="10" t="s">
        <v>57</v>
      </c>
      <c r="B43" s="10"/>
      <c r="C43" s="11" t="s">
        <v>58</v>
      </c>
      <c r="D43" s="6">
        <v>8230.6</v>
      </c>
      <c r="E43" s="6">
        <v>4463.5</v>
      </c>
      <c r="F43" s="6">
        <v>4419.6</v>
      </c>
      <c r="G43" s="32">
        <v>99</v>
      </c>
    </row>
    <row r="44" spans="1:7" s="9" customFormat="1" ht="12.75" customHeight="1">
      <c r="A44" s="13" t="s">
        <v>54</v>
      </c>
      <c r="B44" s="13"/>
      <c r="C44" s="7"/>
      <c r="D44" s="7">
        <f>D42+D40+D35+D31+D24+D21+D19+D13</f>
        <v>18385.1</v>
      </c>
      <c r="E44" s="7">
        <f>E42+E40+E35+E31+E24+E21+E19+E13</f>
        <v>9141.7</v>
      </c>
      <c r="F44" s="7">
        <f>F42+F40+F35+F31+F24+F21+F19+F13</f>
        <v>8419.500000000002</v>
      </c>
      <c r="G44" s="36">
        <v>92.1</v>
      </c>
    </row>
  </sheetData>
  <mergeCells count="11">
    <mergeCell ref="G10:G12"/>
    <mergeCell ref="B4:E4"/>
    <mergeCell ref="E10:E12"/>
    <mergeCell ref="F10:F12"/>
    <mergeCell ref="A6:D6"/>
    <mergeCell ref="A7:D7"/>
    <mergeCell ref="C1:D1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E46" sqref="E46"/>
    </sheetView>
  </sheetViews>
  <sheetFormatPr defaultColWidth="9.00390625" defaultRowHeight="12.75"/>
  <cols>
    <col min="1" max="1" width="44.75390625" style="1" customWidth="1"/>
    <col min="2" max="2" width="8.375" style="1" customWidth="1"/>
    <col min="3" max="3" width="11.75390625" style="2" customWidth="1"/>
    <col min="4" max="6" width="8.00390625" style="1" customWidth="1"/>
    <col min="7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71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76" t="s">
        <v>72</v>
      </c>
      <c r="B6" s="76"/>
      <c r="C6" s="76"/>
      <c r="D6" s="76"/>
      <c r="E6" s="17"/>
      <c r="F6" s="17"/>
    </row>
    <row r="7" spans="1:6" ht="12.75" customHeight="1">
      <c r="A7" s="100" t="s">
        <v>73</v>
      </c>
      <c r="B7" s="100"/>
      <c r="C7" s="100"/>
      <c r="D7" s="100"/>
      <c r="E7" s="18"/>
      <c r="F7" s="18"/>
    </row>
    <row r="8" spans="1:6" ht="12.75" customHeight="1">
      <c r="A8" s="25" t="s">
        <v>64</v>
      </c>
      <c r="B8" s="25"/>
      <c r="C8" s="25"/>
      <c r="D8" s="25"/>
      <c r="E8" s="18"/>
      <c r="F8" s="18"/>
    </row>
    <row r="9" spans="1:2" ht="12" customHeight="1">
      <c r="A9" s="5"/>
      <c r="B9" s="5"/>
    </row>
    <row r="10" spans="1:7" ht="21" customHeight="1">
      <c r="A10" s="77" t="s">
        <v>0</v>
      </c>
      <c r="B10" s="77" t="s">
        <v>1</v>
      </c>
      <c r="C10" s="77" t="s">
        <v>2</v>
      </c>
      <c r="D10" s="97" t="s">
        <v>66</v>
      </c>
      <c r="E10" s="97" t="s">
        <v>67</v>
      </c>
      <c r="F10" s="97" t="s">
        <v>69</v>
      </c>
      <c r="G10" s="94" t="s">
        <v>68</v>
      </c>
    </row>
    <row r="11" spans="1:7" ht="16.5" customHeight="1">
      <c r="A11" s="101"/>
      <c r="B11" s="101"/>
      <c r="C11" s="101"/>
      <c r="D11" s="98"/>
      <c r="E11" s="98"/>
      <c r="F11" s="98"/>
      <c r="G11" s="95"/>
    </row>
    <row r="12" spans="1:7" ht="9.75" customHeight="1">
      <c r="A12" s="78"/>
      <c r="B12" s="78"/>
      <c r="C12" s="78"/>
      <c r="D12" s="99"/>
      <c r="E12" s="99"/>
      <c r="F12" s="99"/>
      <c r="G12" s="96"/>
    </row>
    <row r="13" spans="1:7" s="9" customFormat="1" ht="12.75" customHeight="1">
      <c r="A13" s="7" t="s">
        <v>3</v>
      </c>
      <c r="B13" s="8" t="s">
        <v>4</v>
      </c>
      <c r="C13" s="8"/>
      <c r="D13" s="7">
        <f>D14+D15+D17</f>
        <v>4163.6</v>
      </c>
      <c r="E13" s="7">
        <f>E14+E15+E17</f>
        <v>1010.5</v>
      </c>
      <c r="F13" s="7">
        <f>F14+F15+F17</f>
        <v>791.3</v>
      </c>
      <c r="G13" s="7">
        <v>78.3</v>
      </c>
    </row>
    <row r="14" spans="1:7" s="9" customFormat="1" ht="21.75" customHeight="1">
      <c r="A14" s="6" t="s">
        <v>74</v>
      </c>
      <c r="B14" s="8"/>
      <c r="C14" s="11" t="s">
        <v>75</v>
      </c>
      <c r="D14" s="6">
        <v>200</v>
      </c>
      <c r="E14" s="7">
        <v>50</v>
      </c>
      <c r="F14" s="7">
        <v>0</v>
      </c>
      <c r="G14" s="21"/>
    </row>
    <row r="15" spans="1:7" ht="12.75" customHeight="1">
      <c r="A15" s="10" t="s">
        <v>5</v>
      </c>
      <c r="B15" s="10"/>
      <c r="C15" s="11" t="s">
        <v>6</v>
      </c>
      <c r="D15" s="6">
        <v>3863.6</v>
      </c>
      <c r="E15" s="6">
        <v>940.5</v>
      </c>
      <c r="F15" s="6">
        <v>791.3</v>
      </c>
      <c r="G15" s="22">
        <v>84</v>
      </c>
    </row>
    <row r="16" spans="1:7" ht="15" customHeight="1">
      <c r="A16" s="10" t="s">
        <v>7</v>
      </c>
      <c r="B16" s="10"/>
      <c r="C16" s="11" t="s">
        <v>8</v>
      </c>
      <c r="D16" s="6"/>
      <c r="E16" s="6"/>
      <c r="F16" s="6"/>
      <c r="G16" s="22"/>
    </row>
    <row r="17" spans="1:7" ht="12.75" customHeight="1">
      <c r="A17" s="14" t="s">
        <v>9</v>
      </c>
      <c r="B17" s="14"/>
      <c r="C17" s="15" t="s">
        <v>10</v>
      </c>
      <c r="D17" s="16">
        <v>100</v>
      </c>
      <c r="E17" s="6">
        <v>20</v>
      </c>
      <c r="F17" s="6">
        <v>0</v>
      </c>
      <c r="G17" s="22"/>
    </row>
    <row r="18" spans="1:7" ht="12.75" customHeight="1">
      <c r="A18" s="10" t="s">
        <v>11</v>
      </c>
      <c r="B18" s="10"/>
      <c r="C18" s="11" t="s">
        <v>12</v>
      </c>
      <c r="D18" s="6"/>
      <c r="E18" s="6"/>
      <c r="F18" s="6"/>
      <c r="G18" s="22"/>
    </row>
    <row r="19" spans="1:7" ht="12.75" customHeight="1">
      <c r="A19" s="13" t="s">
        <v>60</v>
      </c>
      <c r="B19" s="13" t="s">
        <v>62</v>
      </c>
      <c r="C19" s="11"/>
      <c r="D19" s="7">
        <f>D20</f>
        <v>149.3</v>
      </c>
      <c r="E19" s="7">
        <f>E20</f>
        <v>37.3</v>
      </c>
      <c r="F19" s="7">
        <f>F20</f>
        <v>0</v>
      </c>
      <c r="G19" s="7">
        <f>G20</f>
        <v>0</v>
      </c>
    </row>
    <row r="20" spans="1:7" ht="12.75" customHeight="1">
      <c r="A20" s="10" t="s">
        <v>61</v>
      </c>
      <c r="B20" s="10"/>
      <c r="C20" s="11" t="s">
        <v>63</v>
      </c>
      <c r="D20" s="6">
        <v>149.3</v>
      </c>
      <c r="E20" s="6">
        <v>37.3</v>
      </c>
      <c r="F20" s="6"/>
      <c r="G20" s="22"/>
    </row>
    <row r="21" spans="1:7" s="9" customFormat="1" ht="25.5" customHeight="1">
      <c r="A21" s="7" t="s">
        <v>13</v>
      </c>
      <c r="B21" s="8" t="s">
        <v>14</v>
      </c>
      <c r="C21" s="8"/>
      <c r="D21" s="7">
        <f>SUM(D22:D23)</f>
        <v>100</v>
      </c>
      <c r="E21" s="7">
        <f>SUM(E22:E23)</f>
        <v>10</v>
      </c>
      <c r="F21" s="7">
        <f>SUM(F22:F23)</f>
        <v>0</v>
      </c>
      <c r="G21" s="7">
        <f>SUM(G22:G23)</f>
        <v>0</v>
      </c>
    </row>
    <row r="22" spans="1:7" ht="24" customHeight="1">
      <c r="A22" s="10" t="s">
        <v>15</v>
      </c>
      <c r="B22" s="10"/>
      <c r="C22" s="11" t="s">
        <v>16</v>
      </c>
      <c r="D22" s="6">
        <v>50</v>
      </c>
      <c r="E22" s="6">
        <v>10</v>
      </c>
      <c r="F22" s="6"/>
      <c r="G22" s="22"/>
    </row>
    <row r="23" spans="1:7" ht="12.75" customHeight="1">
      <c r="A23" s="10" t="s">
        <v>17</v>
      </c>
      <c r="B23" s="10"/>
      <c r="C23" s="11" t="s">
        <v>18</v>
      </c>
      <c r="D23" s="6">
        <v>50</v>
      </c>
      <c r="E23" s="6"/>
      <c r="F23" s="6"/>
      <c r="G23" s="22"/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132.6</v>
      </c>
      <c r="E24" s="7">
        <f>SUM(E25:E30)</f>
        <v>35</v>
      </c>
      <c r="F24" s="7">
        <f>SUM(F25:F30)</f>
        <v>3.2</v>
      </c>
      <c r="G24" s="27">
        <v>9.1</v>
      </c>
    </row>
    <row r="25" spans="1:7" ht="12.75" customHeight="1">
      <c r="A25" s="10" t="s">
        <v>21</v>
      </c>
      <c r="B25" s="10"/>
      <c r="C25" s="11" t="s">
        <v>22</v>
      </c>
      <c r="D25" s="6">
        <v>132.6</v>
      </c>
      <c r="E25" s="6">
        <v>35</v>
      </c>
      <c r="F25" s="6">
        <v>3.2</v>
      </c>
      <c r="G25" s="22">
        <v>9.1</v>
      </c>
    </row>
    <row r="26" spans="1:7" ht="12.75" customHeight="1">
      <c r="A26" s="10" t="s">
        <v>23</v>
      </c>
      <c r="B26" s="10"/>
      <c r="C26" s="11" t="s">
        <v>24</v>
      </c>
      <c r="D26" s="6"/>
      <c r="E26" s="6"/>
      <c r="F26" s="6"/>
      <c r="G26" s="22"/>
    </row>
    <row r="27" spans="1:7" ht="12.75" customHeight="1">
      <c r="A27" s="10" t="s">
        <v>25</v>
      </c>
      <c r="B27" s="10"/>
      <c r="C27" s="11" t="s">
        <v>26</v>
      </c>
      <c r="D27" s="6"/>
      <c r="E27" s="6"/>
      <c r="F27" s="6"/>
      <c r="G27" s="22"/>
    </row>
    <row r="28" spans="1:7" ht="12.75" customHeight="1">
      <c r="A28" s="10" t="s">
        <v>27</v>
      </c>
      <c r="B28" s="10"/>
      <c r="C28" s="11" t="s">
        <v>28</v>
      </c>
      <c r="D28" s="6"/>
      <c r="E28" s="6"/>
      <c r="F28" s="6"/>
      <c r="G28" s="22"/>
    </row>
    <row r="29" spans="1:7" ht="12.75" customHeight="1">
      <c r="A29" s="10" t="s">
        <v>29</v>
      </c>
      <c r="B29" s="10"/>
      <c r="C29" s="11" t="s">
        <v>30</v>
      </c>
      <c r="D29" s="6"/>
      <c r="E29" s="6"/>
      <c r="F29" s="6"/>
      <c r="G29" s="22"/>
    </row>
    <row r="30" spans="1:7" ht="15" customHeight="1">
      <c r="A30" s="10" t="s">
        <v>31</v>
      </c>
      <c r="B30" s="10"/>
      <c r="C30" s="11" t="s">
        <v>32</v>
      </c>
      <c r="D30" s="6"/>
      <c r="E30" s="6"/>
      <c r="F30" s="6"/>
      <c r="G30" s="22"/>
    </row>
    <row r="31" spans="1:7" s="9" customFormat="1" ht="12.75" customHeight="1">
      <c r="A31" s="7" t="s">
        <v>33</v>
      </c>
      <c r="B31" s="8" t="s">
        <v>34</v>
      </c>
      <c r="C31" s="8"/>
      <c r="D31" s="7">
        <f>D32+D33</f>
        <v>2148</v>
      </c>
      <c r="E31" s="7">
        <f>E32+E33</f>
        <v>300</v>
      </c>
      <c r="F31" s="7">
        <f>F32+F33</f>
        <v>299.9</v>
      </c>
      <c r="G31" s="27">
        <v>100</v>
      </c>
    </row>
    <row r="32" spans="1:7" s="12" customFormat="1" ht="12.75" customHeight="1">
      <c r="A32" s="10" t="s">
        <v>55</v>
      </c>
      <c r="B32" s="10"/>
      <c r="C32" s="11" t="s">
        <v>35</v>
      </c>
      <c r="D32" s="6">
        <v>748</v>
      </c>
      <c r="E32" s="6">
        <v>0</v>
      </c>
      <c r="F32" s="6"/>
      <c r="G32" s="23"/>
    </row>
    <row r="33" spans="1:7" ht="12.75" customHeight="1">
      <c r="A33" s="10" t="s">
        <v>36</v>
      </c>
      <c r="B33" s="10"/>
      <c r="C33" s="11" t="s">
        <v>37</v>
      </c>
      <c r="D33" s="6">
        <v>1400</v>
      </c>
      <c r="E33" s="6">
        <v>300</v>
      </c>
      <c r="F33" s="6">
        <v>299.9</v>
      </c>
      <c r="G33" s="22">
        <v>100</v>
      </c>
    </row>
    <row r="34" spans="1:7" ht="14.25" customHeight="1">
      <c r="A34" s="10" t="s">
        <v>38</v>
      </c>
      <c r="B34" s="10"/>
      <c r="C34" s="11" t="s">
        <v>39</v>
      </c>
      <c r="D34" s="6"/>
      <c r="E34" s="6"/>
      <c r="F34" s="6"/>
      <c r="G34" s="22"/>
    </row>
    <row r="35" spans="1:7" s="9" customFormat="1" ht="23.25" customHeight="1">
      <c r="A35" s="7" t="s">
        <v>40</v>
      </c>
      <c r="B35" s="8" t="s">
        <v>41</v>
      </c>
      <c r="C35" s="8"/>
      <c r="D35" s="7">
        <f>D36</f>
        <v>3359</v>
      </c>
      <c r="E35" s="7">
        <f>E36</f>
        <v>824</v>
      </c>
      <c r="F35" s="7">
        <f>F36</f>
        <v>602.2</v>
      </c>
      <c r="G35" s="27">
        <v>87</v>
      </c>
    </row>
    <row r="36" spans="1:7" ht="12.75" customHeight="1">
      <c r="A36" s="10" t="s">
        <v>42</v>
      </c>
      <c r="B36" s="10"/>
      <c r="C36" s="11" t="s">
        <v>43</v>
      </c>
      <c r="D36" s="6">
        <v>3359</v>
      </c>
      <c r="E36" s="6">
        <v>824</v>
      </c>
      <c r="F36" s="6">
        <v>602.2</v>
      </c>
      <c r="G36" s="22">
        <v>87</v>
      </c>
    </row>
    <row r="37" spans="1:7" ht="12.75" customHeight="1">
      <c r="A37" s="10" t="s">
        <v>44</v>
      </c>
      <c r="B37" s="10"/>
      <c r="C37" s="11" t="s">
        <v>45</v>
      </c>
      <c r="D37" s="6"/>
      <c r="E37" s="6"/>
      <c r="F37" s="6"/>
      <c r="G37" s="22"/>
    </row>
    <row r="38" spans="1:7" ht="12.75" customHeight="1">
      <c r="A38" s="10" t="s">
        <v>46</v>
      </c>
      <c r="B38" s="10"/>
      <c r="C38" s="11" t="s">
        <v>47</v>
      </c>
      <c r="D38" s="6"/>
      <c r="E38" s="6"/>
      <c r="F38" s="6"/>
      <c r="G38" s="22"/>
    </row>
    <row r="39" spans="1:7" ht="25.5" customHeight="1">
      <c r="A39" s="10" t="s">
        <v>48</v>
      </c>
      <c r="B39" s="10"/>
      <c r="C39" s="11" t="s">
        <v>49</v>
      </c>
      <c r="D39" s="6"/>
      <c r="E39" s="6"/>
      <c r="F39" s="6"/>
      <c r="G39" s="22"/>
    </row>
    <row r="40" spans="1:7" s="9" customFormat="1" ht="12.75" customHeight="1">
      <c r="A40" s="7" t="s">
        <v>50</v>
      </c>
      <c r="B40" s="8" t="s">
        <v>51</v>
      </c>
      <c r="C40" s="8"/>
      <c r="D40" s="7">
        <f>SUM(D41:D41)</f>
        <v>102</v>
      </c>
      <c r="E40" s="7">
        <f>SUM(E41:E41)</f>
        <v>25</v>
      </c>
      <c r="F40" s="7">
        <f>SUM(F41:F41)</f>
        <v>17.1</v>
      </c>
      <c r="G40" s="27">
        <v>68.4</v>
      </c>
    </row>
    <row r="41" spans="1:7" ht="12.75" customHeight="1">
      <c r="A41" s="10" t="s">
        <v>52</v>
      </c>
      <c r="B41" s="10"/>
      <c r="C41" s="11" t="s">
        <v>53</v>
      </c>
      <c r="D41" s="6">
        <v>102</v>
      </c>
      <c r="E41" s="6">
        <v>25</v>
      </c>
      <c r="F41" s="6">
        <v>17.1</v>
      </c>
      <c r="G41" s="22">
        <v>68.4</v>
      </c>
    </row>
    <row r="42" spans="1:7" ht="14.25" customHeight="1">
      <c r="A42" s="7" t="s">
        <v>56</v>
      </c>
      <c r="B42" s="7">
        <v>1100</v>
      </c>
      <c r="C42" s="11"/>
      <c r="D42" s="7">
        <f>D43</f>
        <v>8230.6</v>
      </c>
      <c r="E42" s="7">
        <f>E43</f>
        <v>2035.8</v>
      </c>
      <c r="F42" s="7">
        <f>F43</f>
        <v>2013.8</v>
      </c>
      <c r="G42" s="26">
        <v>98.8</v>
      </c>
    </row>
    <row r="43" spans="1:7" ht="14.25" customHeight="1">
      <c r="A43" s="10" t="s">
        <v>57</v>
      </c>
      <c r="B43" s="10"/>
      <c r="C43" s="11" t="s">
        <v>58</v>
      </c>
      <c r="D43" s="6">
        <v>8230.6</v>
      </c>
      <c r="E43" s="6">
        <v>2035.8</v>
      </c>
      <c r="F43" s="6">
        <v>2013.8</v>
      </c>
      <c r="G43" s="22">
        <v>98.8</v>
      </c>
    </row>
    <row r="44" spans="1:7" s="9" customFormat="1" ht="12.75" customHeight="1">
      <c r="A44" s="13" t="s">
        <v>54</v>
      </c>
      <c r="B44" s="13"/>
      <c r="C44" s="7"/>
      <c r="D44" s="7">
        <f>D42+D40+D35+D31+D24+D21+D19+D13</f>
        <v>18385.1</v>
      </c>
      <c r="E44" s="7">
        <f>E42+E40+E35+E31+E24+E21+E19+E13</f>
        <v>4277.6</v>
      </c>
      <c r="F44" s="7">
        <f>F42+F40+F35+F31+F24+F21+F19+F13</f>
        <v>3727.5</v>
      </c>
      <c r="G44" s="21">
        <v>88.6</v>
      </c>
    </row>
  </sheetData>
  <mergeCells count="11">
    <mergeCell ref="C1:D1"/>
    <mergeCell ref="A10:A12"/>
    <mergeCell ref="B10:B12"/>
    <mergeCell ref="C10:C12"/>
    <mergeCell ref="D10:D12"/>
    <mergeCell ref="G10:G12"/>
    <mergeCell ref="B4:E4"/>
    <mergeCell ref="E10:E12"/>
    <mergeCell ref="F10:F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2011-02-14T08:55:40Z</cp:lastPrinted>
  <dcterms:created xsi:type="dcterms:W3CDTF">2005-07-27T12:36:10Z</dcterms:created>
  <dcterms:modified xsi:type="dcterms:W3CDTF">2011-02-14T08:56:18Z</dcterms:modified>
  <cp:category/>
  <cp:version/>
  <cp:contentType/>
  <cp:contentStatus/>
</cp:coreProperties>
</file>