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 2010 г (3)" sheetId="1" r:id="rId1"/>
    <sheet name="9 мес 2010 г (2)" sheetId="2" r:id="rId2"/>
    <sheet name="9 мес 2010 г" sheetId="3" r:id="rId3"/>
    <sheet name="1 кв 2010 г (2)" sheetId="4" r:id="rId4"/>
    <sheet name="6 мес  2010 г (2)" sheetId="5" r:id="rId5"/>
    <sheet name="лист1" sheetId="6" r:id="rId6"/>
    <sheet name="Лист2 (5)" sheetId="7" r:id="rId7"/>
    <sheet name=" 6 мес 2009 г " sheetId="8" r:id="rId8"/>
  </sheets>
  <definedNames/>
  <calcPr fullCalcOnLoad="1"/>
</workbook>
</file>

<file path=xl/sharedStrings.xml><?xml version="1.0" encoding="utf-8"?>
<sst xmlns="http://schemas.openxmlformats.org/spreadsheetml/2006/main" count="488" uniqueCount="127">
  <si>
    <r>
      <t>Исполнено за</t>
    </r>
    <r>
      <rPr>
        <b/>
        <sz val="10"/>
        <rFont val="Times New Roman"/>
        <family val="1"/>
      </rPr>
      <t xml:space="preserve"> 9 мес  2010г</t>
    </r>
    <r>
      <rPr>
        <sz val="10"/>
        <rFont val="Times New Roman"/>
        <family val="1"/>
      </rPr>
      <t xml:space="preserve"> тыс руб</t>
    </r>
  </si>
  <si>
    <t>1 17 01050100000 180</t>
  </si>
  <si>
    <t>Невыясненные поступления, зачисляемые в бюджеты поселений</t>
  </si>
  <si>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</si>
  <si>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</si>
  <si>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</si>
  <si>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</si>
  <si>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</si>
  <si>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</si>
  <si>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</si>
  <si>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</si>
  <si>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</si>
  <si>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</si>
  <si>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</si>
  <si>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</si>
  <si>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</si>
  <si>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</si>
  <si>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</si>
  <si>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</si>
  <si>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</si>
  <si>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</si>
  <si>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</si>
  <si>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</si>
  <si>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</si>
  <si>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</si>
  <si>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</si>
  <si>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</si>
  <si>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</si>
  <si>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</si>
  <si>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</si>
  <si>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</si>
  <si>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</si>
  <si>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</si>
  <si>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</si>
  <si>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</si>
  <si>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</si>
  <si>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</si>
  <si>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</si>
  <si>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</si>
  <si>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</si>
  <si>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</si>
  <si>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</si>
  <si>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</si>
  <si>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</si>
  <si>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</si>
  <si>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</si>
  <si>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</si>
  <si>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>План         на 2007 г тыс руб</t>
  </si>
  <si>
    <t xml:space="preserve">                             Приложение № 2</t>
  </si>
  <si>
    <t>Прочие невыясненные поступления, зачисляемые в бюджет поселения</t>
  </si>
  <si>
    <t>План          на 9 мес. 2007г        тыс руб</t>
  </si>
  <si>
    <t>Исполнено за 9 мес. 2007г        тыс руб</t>
  </si>
  <si>
    <t xml:space="preserve">Прочие безвозмездные поступления </t>
  </si>
  <si>
    <t>Доходы от оказания платных услуг</t>
  </si>
  <si>
    <t>30302050100000180</t>
  </si>
  <si>
    <t>2 02 020201 0000 151</t>
  </si>
  <si>
    <t xml:space="preserve">   202 02 20471 0000 151</t>
  </si>
  <si>
    <t>Безвозмездные поступления от других бюджетов бюджетной системы РФ</t>
  </si>
  <si>
    <t>Доходы от продажи материальных и нематериальных активов</t>
  </si>
  <si>
    <t>1 14 06014 10 0000 00</t>
  </si>
  <si>
    <t>1 14 00000 00 0000 000</t>
  </si>
  <si>
    <t xml:space="preserve"> </t>
  </si>
  <si>
    <t xml:space="preserve">Поступление  доходов в бюджет Рождественского сельского поселения </t>
  </si>
  <si>
    <r>
      <t>и</t>
    </r>
    <r>
      <rPr>
        <b/>
        <sz val="14"/>
        <rFont val="Times New Roman"/>
        <family val="1"/>
      </rPr>
      <t>того доходов</t>
    </r>
  </si>
  <si>
    <t xml:space="preserve">   за 2008 год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</si>
  <si>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</si>
  <si>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1 06 01030 00 0000 110</t>
  </si>
  <si>
    <t>1 06 060131 00 0000 110</t>
  </si>
  <si>
    <t>1 11 05035 10 0000 120</t>
  </si>
  <si>
    <t>1 130000 00 0000 000</t>
  </si>
  <si>
    <t xml:space="preserve">Доходы от оказания платных услуг и компенсации затрат  государства </t>
  </si>
  <si>
    <t xml:space="preserve">1 13 03 000 00 0000130 </t>
  </si>
  <si>
    <t xml:space="preserve">Прочие доходы от оказания платных услуг </t>
  </si>
  <si>
    <r>
      <t>№ 25          от  " 23 "  июня       2008г</t>
    </r>
    <r>
      <rPr>
        <sz val="10"/>
        <rFont val="Times New Roman"/>
        <family val="1"/>
      </rPr>
      <t>.</t>
    </r>
  </si>
  <si>
    <t>Транспортный налог</t>
  </si>
  <si>
    <t>1 06 00000 00 0000 110</t>
  </si>
  <si>
    <t>1 06 04 0 110 02 1 000 110</t>
  </si>
  <si>
    <t xml:space="preserve"> 1 11 09045 10 0000 120</t>
  </si>
  <si>
    <t xml:space="preserve">Доходы от продажи материальных и нематтериальных активов </t>
  </si>
  <si>
    <t>1 14 00000 00 0000 430</t>
  </si>
  <si>
    <t>1 14 06014 10 0000 430</t>
  </si>
  <si>
    <t>Доходы от продажи земельных участков, государственная   собственность  на которые  в пределах поселения</t>
  </si>
  <si>
    <t xml:space="preserve">   План на  2009 год</t>
  </si>
  <si>
    <t xml:space="preserve">                      Поступление </t>
  </si>
  <si>
    <t>1 13 03050 10 0000 130</t>
  </si>
  <si>
    <t>1 17 0105010 0000 180</t>
  </si>
  <si>
    <t>Прочие неналоговые поступления, зачисляемые в бюджет поселения</t>
  </si>
  <si>
    <t>доходов   в бюджет  Рождественского сельского поселения   за 6 месяцев  2009 г</t>
  </si>
  <si>
    <t>План               на 6 мес 2009г               тыс руб</t>
  </si>
  <si>
    <t>Исполнено за 6 мес 2009г тыс руб</t>
  </si>
  <si>
    <t xml:space="preserve">      % выполнения  к плану 6 мес  2009г</t>
  </si>
  <si>
    <t>Прочие доходы от оказания платных услуг и компенсации затрат государства (в т ч найм)</t>
  </si>
  <si>
    <t>Дотации на выравнивания уровня бюджетной обеспеченности на  покрытие  расходов (ГМР)</t>
  </si>
  <si>
    <t xml:space="preserve">Прочие доходы от оказания платных услуг и компенсации затрат государства </t>
  </si>
  <si>
    <t>1 13 03050 10 0517 130</t>
  </si>
  <si>
    <r>
      <t>№           от   "14  "  июля     2009г</t>
    </r>
    <r>
      <rPr>
        <sz val="10"/>
        <rFont val="Times New Roman"/>
        <family val="1"/>
      </rPr>
      <t>.</t>
    </r>
  </si>
  <si>
    <t>202  04 9991 00000 151</t>
  </si>
  <si>
    <t>Прочие межбюджетные трансферты, передаваемые бюджетам поселений</t>
  </si>
  <si>
    <t xml:space="preserve">   План на  2010 год</t>
  </si>
  <si>
    <t>доходов   в бюджет  Рождественского сельского поселения   за 1 квартал  2010г</t>
  </si>
  <si>
    <t>План               на 1 кварт 2010г               тыс руб</t>
  </si>
  <si>
    <t>Исполнено за 1 кварт 2010г тыс руб</t>
  </si>
  <si>
    <t xml:space="preserve">      % выполнения  к плану 1 кв              2010г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</si>
  <si>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</si>
  <si>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</si>
  <si>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</si>
  <si>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>1 11 09045 10 0111  120</t>
  </si>
  <si>
    <r>
      <t>№           о т "22   " апреля     2010г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</si>
  <si>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 6 мес   2010г</t>
  </si>
  <si>
    <t>План               на 6 мес 2010г               тыс руб</t>
  </si>
  <si>
    <t>Исполнено за 6 мес  2010г тыс руб</t>
  </si>
  <si>
    <t xml:space="preserve">      % выпол  к плану 6 мес              2010г</t>
  </si>
  <si>
    <r>
      <t>№           о т "15   "июля             2010г</t>
    </r>
    <r>
      <rPr>
        <sz val="10"/>
        <rFont val="Times New Roman"/>
        <family val="1"/>
      </rPr>
      <t>.</t>
    </r>
  </si>
  <si>
    <t>202 04 999 10 0000 151</t>
  </si>
  <si>
    <t>Прочие  межбюджетные трансферты, передаваемые  бюджетам поселений</t>
  </si>
  <si>
    <r>
      <t>№           о т "   "                2010г</t>
    </r>
    <r>
      <rPr>
        <sz val="10"/>
        <rFont val="Times New Roman"/>
        <family val="1"/>
      </rPr>
      <t>.</t>
    </r>
  </si>
  <si>
    <t>доходов   в бюджет  Рождественского сельского поселения   за  9 мес   2010г</t>
  </si>
  <si>
    <t>План               на 9 мес 2010г               тыс руб</t>
  </si>
  <si>
    <t xml:space="preserve">      % выпол  к плану 9 мес              2010г</t>
  </si>
  <si>
    <t xml:space="preserve">      % выпол  к году              2010г</t>
  </si>
  <si>
    <r>
      <t>Исполнено за</t>
    </r>
    <r>
      <rPr>
        <b/>
        <sz val="10"/>
        <rFont val="Times New Roman"/>
        <family val="1"/>
      </rPr>
      <t xml:space="preserve"> 8 мес  2010г</t>
    </r>
    <r>
      <rPr>
        <sz val="10"/>
        <rFont val="Times New Roman"/>
        <family val="1"/>
      </rPr>
      <t xml:space="preserve"> тыс руб</t>
    </r>
  </si>
  <si>
    <r>
      <t>№           о т " 18  " ноября                2010г</t>
    </r>
    <r>
      <rPr>
        <sz val="10"/>
        <rFont val="Times New Roman"/>
        <family val="1"/>
      </rPr>
      <t>.</t>
    </r>
  </si>
  <si>
    <r>
      <t>Исполнено за</t>
    </r>
    <r>
      <rPr>
        <b/>
        <sz val="10"/>
        <rFont val="Times New Roman"/>
        <family val="1"/>
      </rPr>
      <t xml:space="preserve">   2010г</t>
    </r>
    <r>
      <rPr>
        <sz val="10"/>
        <rFont val="Times New Roman"/>
        <family val="1"/>
      </rPr>
      <t xml:space="preserve"> тыс руб</t>
    </r>
  </si>
  <si>
    <t>доходов   в бюджет  Рождественского сельского поселения   за    2010г</t>
  </si>
  <si>
    <t>Уточн план   на 2010 год</t>
  </si>
  <si>
    <t>1 13 09045 10 0111  120</t>
  </si>
  <si>
    <r>
      <t>№  7           о т " 17"  марта     2011г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</si>
</sst>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6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distributed"/>
    </xf>
    <xf numFmtId="0" fontId="5" fillId="0" borderId="6" xfId="0" applyFont="1" applyBorder="1" applyAlignment="1">
      <alignment horizontal="right" vertical="distributed"/>
    </xf>
    <xf numFmtId="0" fontId="4" fillId="0" borderId="7" xfId="0" applyFont="1" applyBorder="1" applyAlignment="1">
      <alignment horizontal="right" vertical="distributed"/>
    </xf>
    <xf numFmtId="0" fontId="5" fillId="0" borderId="7" xfId="0" applyFont="1" applyBorder="1" applyAlignment="1">
      <alignment horizontal="right" vertical="distributed"/>
    </xf>
    <xf numFmtId="0" fontId="4" fillId="0" borderId="8" xfId="0" applyFont="1" applyBorder="1" applyAlignment="1">
      <alignment horizontal="right" vertical="distributed"/>
    </xf>
    <xf numFmtId="0" fontId="1" fillId="0" borderId="6" xfId="0" applyFont="1" applyBorder="1" applyAlignment="1">
      <alignment horizontal="left" vertical="distributed" wrapText="1"/>
    </xf>
    <xf numFmtId="0" fontId="4" fillId="2" borderId="9" xfId="0" applyFont="1" applyFill="1" applyBorder="1" applyAlignment="1">
      <alignment horizontal="right" vertical="distributed"/>
    </xf>
    <xf numFmtId="0" fontId="4" fillId="2" borderId="7" xfId="0" applyFont="1" applyFill="1" applyBorder="1" applyAlignment="1">
      <alignment horizontal="right" vertical="distributed"/>
    </xf>
    <xf numFmtId="176" fontId="4" fillId="2" borderId="6" xfId="0" applyNumberFormat="1" applyFont="1" applyFill="1" applyBorder="1" applyAlignment="1">
      <alignment horizontal="right" vertical="distributed"/>
    </xf>
    <xf numFmtId="0" fontId="2" fillId="0" borderId="0" xfId="0" applyFont="1" applyBorder="1" applyAlignment="1">
      <alignment horizontal="center" vertical="distributed"/>
    </xf>
    <xf numFmtId="0" fontId="6" fillId="0" borderId="6" xfId="0" applyFont="1" applyBorder="1" applyAlignment="1">
      <alignment wrapText="1"/>
    </xf>
    <xf numFmtId="0" fontId="4" fillId="3" borderId="9" xfId="0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0" fontId="4" fillId="3" borderId="7" xfId="0" applyFont="1" applyFill="1" applyBorder="1" applyAlignment="1">
      <alignment horizontal="right" vertical="distributed"/>
    </xf>
    <xf numFmtId="0" fontId="5" fillId="3" borderId="7" xfId="0" applyFont="1" applyFill="1" applyBorder="1" applyAlignment="1">
      <alignment horizontal="right" vertical="distributed"/>
    </xf>
    <xf numFmtId="0" fontId="5" fillId="3" borderId="6" xfId="0" applyFont="1" applyFill="1" applyBorder="1" applyAlignment="1">
      <alignment horizontal="right" vertical="distributed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right" vertical="distributed"/>
    </xf>
    <xf numFmtId="0" fontId="3" fillId="3" borderId="7" xfId="0" applyFont="1" applyFill="1" applyBorder="1" applyAlignment="1">
      <alignment/>
    </xf>
    <xf numFmtId="0" fontId="1" fillId="0" borderId="10" xfId="0" applyFont="1" applyBorder="1" applyAlignment="1">
      <alignment horizontal="left" vertical="distributed"/>
    </xf>
    <xf numFmtId="176" fontId="5" fillId="3" borderId="6" xfId="0" applyNumberFormat="1" applyFont="1" applyFill="1" applyBorder="1" applyAlignment="1">
      <alignment horizontal="right" vertical="distributed"/>
    </xf>
    <xf numFmtId="176" fontId="4" fillId="3" borderId="7" xfId="0" applyNumberFormat="1" applyFont="1" applyFill="1" applyBorder="1" applyAlignment="1">
      <alignment horizontal="right" vertical="distributed"/>
    </xf>
    <xf numFmtId="176" fontId="4" fillId="3" borderId="9" xfId="0" applyNumberFormat="1" applyFont="1" applyFill="1" applyBorder="1" applyAlignment="1">
      <alignment horizontal="right" vertical="distributed"/>
    </xf>
    <xf numFmtId="176" fontId="5" fillId="3" borderId="7" xfId="0" applyNumberFormat="1" applyFont="1" applyFill="1" applyBorder="1" applyAlignment="1">
      <alignment horizontal="right" vertical="distributed"/>
    </xf>
    <xf numFmtId="176" fontId="5" fillId="3" borderId="11" xfId="0" applyNumberFormat="1" applyFont="1" applyFill="1" applyBorder="1" applyAlignment="1">
      <alignment horizontal="right" vertical="distributed"/>
    </xf>
    <xf numFmtId="176" fontId="4" fillId="3" borderId="8" xfId="0" applyNumberFormat="1" applyFont="1" applyFill="1" applyBorder="1" applyAlignment="1">
      <alignment horizontal="right" vertical="distributed"/>
    </xf>
    <xf numFmtId="0" fontId="2" fillId="0" borderId="3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3" fontId="1" fillId="0" borderId="5" xfId="0" applyNumberFormat="1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49" fontId="1" fillId="0" borderId="12" xfId="0" applyNumberFormat="1" applyFont="1" applyBorder="1" applyAlignment="1">
      <alignment horizontal="left" vertical="distributed"/>
    </xf>
    <xf numFmtId="0" fontId="2" fillId="0" borderId="8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9" fillId="0" borderId="6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6" fillId="3" borderId="6" xfId="0" applyFont="1" applyFill="1" applyBorder="1" applyAlignment="1">
      <alignment/>
    </xf>
    <xf numFmtId="0" fontId="10" fillId="0" borderId="0" xfId="0" applyFont="1" applyAlignment="1">
      <alignment/>
    </xf>
    <xf numFmtId="176" fontId="5" fillId="4" borderId="7" xfId="0" applyNumberFormat="1" applyFont="1" applyFill="1" applyBorder="1" applyAlignment="1">
      <alignment horizontal="right" vertical="distributed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right" vertical="distributed"/>
    </xf>
    <xf numFmtId="0" fontId="2" fillId="0" borderId="6" xfId="0" applyFont="1" applyBorder="1" applyAlignment="1">
      <alignment horizontal="left" vertical="center" wrapText="1"/>
    </xf>
    <xf numFmtId="176" fontId="4" fillId="2" borderId="7" xfId="0" applyNumberFormat="1" applyFont="1" applyFill="1" applyBorder="1" applyAlignment="1">
      <alignment horizontal="right" vertical="distributed"/>
    </xf>
    <xf numFmtId="0" fontId="5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vertical="distributed"/>
    </xf>
    <xf numFmtId="0" fontId="1" fillId="5" borderId="1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vertical="center"/>
    </xf>
    <xf numFmtId="176" fontId="4" fillId="5" borderId="6" xfId="0" applyNumberFormat="1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horizontal="center" vertical="distributed"/>
    </xf>
    <xf numFmtId="0" fontId="5" fillId="5" borderId="11" xfId="0" applyFont="1" applyFill="1" applyBorder="1" applyAlignment="1">
      <alignment horizontal="right" vertical="distributed"/>
    </xf>
    <xf numFmtId="0" fontId="5" fillId="5" borderId="6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" vertical="distributed"/>
    </xf>
    <xf numFmtId="0" fontId="11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distributed"/>
    </xf>
    <xf numFmtId="0" fontId="12" fillId="0" borderId="6" xfId="0" applyFont="1" applyBorder="1" applyAlignment="1">
      <alignment horizontal="right" vertical="distributed"/>
    </xf>
    <xf numFmtId="0" fontId="12" fillId="0" borderId="6" xfId="0" applyFont="1" applyBorder="1" applyAlignment="1">
      <alignment/>
    </xf>
    <xf numFmtId="176" fontId="13" fillId="2" borderId="6" xfId="0" applyNumberFormat="1" applyFont="1" applyFill="1" applyBorder="1" applyAlignment="1">
      <alignment horizontal="right" vertical="distributed"/>
    </xf>
    <xf numFmtId="176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" fillId="3" borderId="13" xfId="0" applyFont="1" applyFill="1" applyBorder="1" applyAlignment="1">
      <alignment horizontal="center" vertical="distributed"/>
    </xf>
    <xf numFmtId="0" fontId="1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right" vertical="distributed"/>
    </xf>
    <xf numFmtId="0" fontId="5" fillId="3" borderId="15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distributed"/>
    </xf>
    <xf numFmtId="0" fontId="5" fillId="4" borderId="7" xfId="0" applyFont="1" applyFill="1" applyBorder="1" applyAlignment="1">
      <alignment horizontal="right" vertical="distributed"/>
    </xf>
    <xf numFmtId="0" fontId="12" fillId="4" borderId="7" xfId="0" applyFont="1" applyFill="1" applyBorder="1" applyAlignment="1">
      <alignment horizontal="right" vertical="distributed"/>
    </xf>
    <xf numFmtId="0" fontId="5" fillId="4" borderId="11" xfId="0" applyFont="1" applyFill="1" applyBorder="1" applyAlignment="1">
      <alignment horizontal="right" vertical="distributed"/>
    </xf>
    <xf numFmtId="176" fontId="4" fillId="4" borderId="8" xfId="0" applyNumberFormat="1" applyFont="1" applyFill="1" applyBorder="1" applyAlignment="1">
      <alignment horizontal="right" vertical="distributed"/>
    </xf>
    <xf numFmtId="176" fontId="4" fillId="4" borderId="7" xfId="0" applyNumberFormat="1" applyFont="1" applyFill="1" applyBorder="1" applyAlignment="1">
      <alignment horizontal="right" vertical="distributed"/>
    </xf>
    <xf numFmtId="176" fontId="4" fillId="4" borderId="9" xfId="0" applyNumberFormat="1" applyFont="1" applyFill="1" applyBorder="1" applyAlignment="1">
      <alignment horizontal="right" vertical="distributed"/>
    </xf>
    <xf numFmtId="0" fontId="12" fillId="3" borderId="6" xfId="0" applyFont="1" applyFill="1" applyBorder="1" applyAlignment="1">
      <alignment vertical="center"/>
    </xf>
    <xf numFmtId="176" fontId="4" fillId="4" borderId="6" xfId="0" applyNumberFormat="1" applyFont="1" applyFill="1" applyBorder="1" applyAlignment="1">
      <alignment horizontal="right" vertical="distributed"/>
    </xf>
    <xf numFmtId="0" fontId="12" fillId="0" borderId="7" xfId="0" applyFont="1" applyBorder="1" applyAlignment="1">
      <alignment vertical="center"/>
    </xf>
    <xf numFmtId="0" fontId="5" fillId="4" borderId="15" xfId="0" applyFont="1" applyFill="1" applyBorder="1" applyAlignment="1">
      <alignment horizontal="right" vertical="distributed"/>
    </xf>
    <xf numFmtId="0" fontId="4" fillId="0" borderId="7" xfId="0" applyFont="1" applyBorder="1" applyAlignment="1">
      <alignment vertical="center"/>
    </xf>
    <xf numFmtId="0" fontId="1" fillId="6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distributed"/>
    </xf>
    <xf numFmtId="0" fontId="1" fillId="5" borderId="5" xfId="0" applyFont="1" applyFill="1" applyBorder="1" applyAlignment="1">
      <alignment horizontal="left" vertical="distributed"/>
    </xf>
    <xf numFmtId="0" fontId="1" fillId="5" borderId="12" xfId="0" applyFont="1" applyFill="1" applyBorder="1" applyAlignment="1">
      <alignment horizontal="left" vertical="distributed"/>
    </xf>
    <xf numFmtId="0" fontId="1" fillId="3" borderId="13" xfId="0" applyFont="1" applyFill="1" applyBorder="1" applyAlignment="1">
      <alignment horizontal="left" vertical="distributed"/>
    </xf>
    <xf numFmtId="176" fontId="2" fillId="4" borderId="9" xfId="0" applyNumberFormat="1" applyFont="1" applyFill="1" applyBorder="1" applyAlignment="1">
      <alignment horizontal="right" vertical="distributed"/>
    </xf>
    <xf numFmtId="176" fontId="2" fillId="2" borderId="6" xfId="0" applyNumberFormat="1" applyFont="1" applyFill="1" applyBorder="1" applyAlignment="1">
      <alignment horizontal="right" vertical="distributed"/>
    </xf>
    <xf numFmtId="176" fontId="2" fillId="4" borderId="7" xfId="0" applyNumberFormat="1" applyFont="1" applyFill="1" applyBorder="1" applyAlignment="1">
      <alignment horizontal="right" vertical="distributed"/>
    </xf>
    <xf numFmtId="0" fontId="2" fillId="0" borderId="7" xfId="0" applyFont="1" applyBorder="1" applyAlignment="1">
      <alignment horizontal="right" vertical="distributed"/>
    </xf>
    <xf numFmtId="176" fontId="1" fillId="4" borderId="7" xfId="0" applyNumberFormat="1" applyFont="1" applyFill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0" fillId="0" borderId="6" xfId="0" applyFont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distributed"/>
    </xf>
    <xf numFmtId="0" fontId="1" fillId="4" borderId="7" xfId="0" applyFont="1" applyFill="1" applyBorder="1" applyAlignment="1">
      <alignment horizontal="right" vertical="distributed"/>
    </xf>
    <xf numFmtId="0" fontId="1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distributed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distributed"/>
    </xf>
    <xf numFmtId="0" fontId="11" fillId="4" borderId="7" xfId="0" applyFont="1" applyFill="1" applyBorder="1" applyAlignment="1">
      <alignment horizontal="right" vertical="distributed"/>
    </xf>
    <xf numFmtId="0" fontId="11" fillId="0" borderId="6" xfId="0" applyFont="1" applyBorder="1" applyAlignment="1">
      <alignment horizontal="right" vertical="distributed"/>
    </xf>
    <xf numFmtId="0" fontId="1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distributed"/>
    </xf>
    <xf numFmtId="0" fontId="1" fillId="3" borderId="6" xfId="0" applyFont="1" applyFill="1" applyBorder="1" applyAlignment="1">
      <alignment vertic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right" vertical="distributed"/>
    </xf>
    <xf numFmtId="0" fontId="11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right" vertical="distributed"/>
    </xf>
    <xf numFmtId="176" fontId="2" fillId="2" borderId="7" xfId="0" applyNumberFormat="1" applyFont="1" applyFill="1" applyBorder="1" applyAlignment="1">
      <alignment horizontal="right" vertical="distributed"/>
    </xf>
    <xf numFmtId="176" fontId="11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distributed"/>
    </xf>
    <xf numFmtId="0" fontId="1" fillId="5" borderId="6" xfId="0" applyFont="1" applyFill="1" applyBorder="1" applyAlignment="1">
      <alignment horizontal="right" vertical="distributed"/>
    </xf>
    <xf numFmtId="0" fontId="1" fillId="5" borderId="6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right" vertical="distributed"/>
    </xf>
    <xf numFmtId="0" fontId="1" fillId="5" borderId="6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right" vertical="distributed"/>
    </xf>
    <xf numFmtId="0" fontId="1" fillId="3" borderId="15" xfId="0" applyFont="1" applyFill="1" applyBorder="1" applyAlignment="1">
      <alignment horizontal="right" vertical="distributed"/>
    </xf>
    <xf numFmtId="0" fontId="1" fillId="3" borderId="15" xfId="0" applyFont="1" applyFill="1" applyBorder="1" applyAlignment="1">
      <alignment vertical="center" wrapText="1"/>
    </xf>
    <xf numFmtId="176" fontId="2" fillId="4" borderId="8" xfId="0" applyNumberFormat="1" applyFont="1" applyFill="1" applyBorder="1" applyAlignment="1">
      <alignment horizontal="right" vertical="distributed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176" fontId="2" fillId="0" borderId="9" xfId="0" applyNumberFormat="1" applyFont="1" applyFill="1" applyBorder="1" applyAlignment="1">
      <alignment horizontal="right" vertical="distributed"/>
    </xf>
    <xf numFmtId="176" fontId="2" fillId="0" borderId="6" xfId="0" applyNumberFormat="1" applyFont="1" applyFill="1" applyBorder="1" applyAlignment="1">
      <alignment horizontal="right" vertical="distributed"/>
    </xf>
    <xf numFmtId="176" fontId="2" fillId="0" borderId="7" xfId="0" applyNumberFormat="1" applyFont="1" applyFill="1" applyBorder="1" applyAlignment="1">
      <alignment horizontal="right" vertical="distributed"/>
    </xf>
    <xf numFmtId="0" fontId="2" fillId="0" borderId="7" xfId="0" applyFont="1" applyFill="1" applyBorder="1" applyAlignment="1">
      <alignment horizontal="right" vertical="distributed"/>
    </xf>
    <xf numFmtId="176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1" fillId="0" borderId="7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right" vertical="distributed"/>
    </xf>
    <xf numFmtId="0" fontId="1" fillId="0" borderId="15" xfId="0" applyFont="1" applyFill="1" applyBorder="1" applyAlignment="1">
      <alignment horizontal="right" vertical="distributed"/>
    </xf>
    <xf numFmtId="176" fontId="2" fillId="0" borderId="8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horizontal="right" vertical="distributed"/>
    </xf>
    <xf numFmtId="0" fontId="0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distributed"/>
    </xf>
    <xf numFmtId="0" fontId="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distributed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 horizontal="right" vertical="distributed"/>
    </xf>
    <xf numFmtId="0" fontId="11" fillId="2" borderId="7" xfId="0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distributed"/>
    </xf>
    <xf numFmtId="0" fontId="1" fillId="2" borderId="15" xfId="0" applyFont="1" applyFill="1" applyBorder="1" applyAlignment="1">
      <alignment horizontal="right" vertical="distributed"/>
    </xf>
    <xf numFmtId="0" fontId="1" fillId="2" borderId="15" xfId="0" applyFont="1" applyFill="1" applyBorder="1" applyAlignment="1">
      <alignment vertical="center" wrapText="1"/>
    </xf>
    <xf numFmtId="176" fontId="2" fillId="2" borderId="8" xfId="0" applyNumberFormat="1" applyFont="1" applyFill="1" applyBorder="1" applyAlignment="1">
      <alignment horizontal="right" vertical="distributed"/>
    </xf>
    <xf numFmtId="0" fontId="1" fillId="4" borderId="6" xfId="0" applyFont="1" applyFill="1" applyBorder="1" applyAlignment="1">
      <alignment horizontal="center" wrapText="1"/>
    </xf>
    <xf numFmtId="176" fontId="2" fillId="4" borderId="6" xfId="0" applyNumberFormat="1" applyFont="1" applyFill="1" applyBorder="1" applyAlignment="1">
      <alignment horizontal="right" vertical="distributed"/>
    </xf>
    <xf numFmtId="176" fontId="2" fillId="7" borderId="8" xfId="0" applyNumberFormat="1" applyFont="1" applyFill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distributed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K5" sqref="K5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0.7109375" style="0" customWidth="1"/>
    <col min="4" max="4" width="0.13671875" style="0" hidden="1" customWidth="1"/>
    <col min="5" max="5" width="0.13671875" style="0" customWidth="1"/>
    <col min="6" max="6" width="11.140625" style="0" customWidth="1"/>
    <col min="7" max="7" width="11.57421875" style="0" customWidth="1"/>
    <col min="8" max="8" width="9.421875" style="0" hidden="1" customWidth="1"/>
    <col min="9" max="9" width="12.421875" style="0" customWidth="1"/>
  </cols>
  <sheetData>
    <row r="1" spans="1:6" ht="12.75">
      <c r="A1" s="1"/>
      <c r="B1" s="185" t="s">
        <v>48</v>
      </c>
      <c r="C1" s="185"/>
      <c r="D1" s="2"/>
      <c r="E1" s="2"/>
      <c r="F1" s="2"/>
    </row>
    <row r="2" spans="1:6" ht="12.75">
      <c r="A2" s="185" t="s">
        <v>3</v>
      </c>
      <c r="B2" s="185"/>
      <c r="C2" s="185"/>
      <c r="D2" s="2"/>
      <c r="E2" s="2"/>
      <c r="F2" s="2"/>
    </row>
    <row r="3" spans="1:6" ht="12.75">
      <c r="A3" s="1"/>
      <c r="B3" s="186" t="s">
        <v>126</v>
      </c>
      <c r="C3" s="185"/>
      <c r="D3" s="2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6" ht="18.75">
      <c r="A5" s="187" t="s">
        <v>83</v>
      </c>
      <c r="B5" s="187"/>
      <c r="C5" s="187"/>
      <c r="D5" s="13"/>
      <c r="E5" s="13"/>
      <c r="F5" s="13"/>
    </row>
    <row r="6" spans="1:8" ht="20.25" customHeight="1" thickBot="1">
      <c r="A6" s="184" t="s">
        <v>123</v>
      </c>
      <c r="B6" s="184"/>
      <c r="C6" s="184"/>
      <c r="D6" s="184"/>
      <c r="E6" s="184"/>
      <c r="F6" s="184"/>
      <c r="G6" s="184"/>
      <c r="H6" s="184"/>
    </row>
    <row r="7" spans="1:9" ht="72.75" customHeight="1" thickBot="1">
      <c r="A7" s="59" t="s">
        <v>4</v>
      </c>
      <c r="B7" s="58" t="s">
        <v>5</v>
      </c>
      <c r="C7" s="149" t="s">
        <v>98</v>
      </c>
      <c r="D7" s="161" t="s">
        <v>117</v>
      </c>
      <c r="E7" s="161"/>
      <c r="F7" s="161" t="s">
        <v>124</v>
      </c>
      <c r="G7" s="161" t="s">
        <v>122</v>
      </c>
      <c r="H7" s="181" t="s">
        <v>118</v>
      </c>
      <c r="I7" s="150" t="s">
        <v>119</v>
      </c>
    </row>
    <row r="8" spans="1:9" ht="21" customHeight="1">
      <c r="A8" s="42" t="s">
        <v>6</v>
      </c>
      <c r="B8" s="6" t="s">
        <v>7</v>
      </c>
      <c r="C8" s="151">
        <f>C9+C11+C14+C16</f>
        <v>7532.3</v>
      </c>
      <c r="D8" s="151">
        <f>D9+D11+D14+D16</f>
        <v>5486.4</v>
      </c>
      <c r="E8" s="151">
        <f>E9+E11+E14+E16</f>
        <v>0</v>
      </c>
      <c r="F8" s="151">
        <f>F9+F11+F14+F16</f>
        <v>7532.3</v>
      </c>
      <c r="G8" s="162">
        <f>G9+G11+G14+G16</f>
        <v>7329.799999999999</v>
      </c>
      <c r="H8" s="182">
        <f aca="true" t="shared" si="0" ref="H8:H32">G8/D8*100</f>
        <v>133.5994459025955</v>
      </c>
      <c r="I8" s="152">
        <f>G8/F8*100</f>
        <v>97.31157813682407</v>
      </c>
    </row>
    <row r="9" spans="1:9" ht="18" customHeight="1">
      <c r="A9" s="43" t="s">
        <v>8</v>
      </c>
      <c r="B9" s="8" t="s">
        <v>9</v>
      </c>
      <c r="C9" s="153">
        <f>C10</f>
        <v>1912</v>
      </c>
      <c r="D9" s="137">
        <f>D10</f>
        <v>1410.1</v>
      </c>
      <c r="E9" s="137"/>
      <c r="F9" s="137">
        <v>1912</v>
      </c>
      <c r="G9" s="137">
        <f>G10</f>
        <v>1890.2</v>
      </c>
      <c r="H9" s="182">
        <f t="shared" si="0"/>
        <v>134.04723069285868</v>
      </c>
      <c r="I9" s="152">
        <f aca="true" t="shared" si="1" ref="I9:I43">G9/F9*100</f>
        <v>98.85983263598327</v>
      </c>
    </row>
    <row r="10" spans="1:9" ht="24.75" customHeight="1">
      <c r="A10" s="44" t="s">
        <v>10</v>
      </c>
      <c r="B10" s="10" t="s">
        <v>11</v>
      </c>
      <c r="C10" s="155">
        <v>1912</v>
      </c>
      <c r="D10" s="163">
        <v>1410.1</v>
      </c>
      <c r="E10" s="163"/>
      <c r="F10" s="163">
        <v>1912</v>
      </c>
      <c r="G10" s="164">
        <v>1890.2</v>
      </c>
      <c r="H10" s="182">
        <f t="shared" si="0"/>
        <v>134.04723069285868</v>
      </c>
      <c r="I10" s="152">
        <f t="shared" si="1"/>
        <v>98.85983263598327</v>
      </c>
    </row>
    <row r="11" spans="1:9" ht="12.75">
      <c r="A11" s="43" t="s">
        <v>13</v>
      </c>
      <c r="B11" s="8" t="s">
        <v>14</v>
      </c>
      <c r="C11" s="154">
        <f>C12+C13</f>
        <v>3970.3</v>
      </c>
      <c r="D11" s="137">
        <f>D12+D13</f>
        <v>2726.3</v>
      </c>
      <c r="E11" s="137"/>
      <c r="F11" s="137">
        <v>3970.3</v>
      </c>
      <c r="G11" s="137">
        <f>G12+G13</f>
        <v>3932</v>
      </c>
      <c r="H11" s="182">
        <f t="shared" si="0"/>
        <v>144.22477350254923</v>
      </c>
      <c r="I11" s="152">
        <f t="shared" si="1"/>
        <v>99.03533738004684</v>
      </c>
    </row>
    <row r="12" spans="1:9" ht="18.75" customHeight="1">
      <c r="A12" s="44" t="s">
        <v>37</v>
      </c>
      <c r="B12" s="10" t="s">
        <v>15</v>
      </c>
      <c r="C12" s="156">
        <v>470.3</v>
      </c>
      <c r="D12" s="163">
        <v>340.3</v>
      </c>
      <c r="E12" s="163"/>
      <c r="F12" s="163">
        <v>470.3</v>
      </c>
      <c r="G12" s="165">
        <v>466.8</v>
      </c>
      <c r="H12" s="182">
        <f t="shared" si="0"/>
        <v>137.17308257419924</v>
      </c>
      <c r="I12" s="152">
        <f t="shared" si="1"/>
        <v>99.25579417393153</v>
      </c>
    </row>
    <row r="13" spans="1:9" ht="25.5" customHeight="1">
      <c r="A13" s="43" t="s">
        <v>38</v>
      </c>
      <c r="B13" s="10" t="s">
        <v>16</v>
      </c>
      <c r="C13" s="156">
        <v>3500</v>
      </c>
      <c r="D13" s="163">
        <v>2386</v>
      </c>
      <c r="E13" s="163"/>
      <c r="F13" s="163">
        <v>3500</v>
      </c>
      <c r="G13" s="165">
        <v>3465.2</v>
      </c>
      <c r="H13" s="182">
        <f t="shared" si="0"/>
        <v>145.23051131601005</v>
      </c>
      <c r="I13" s="152">
        <f t="shared" si="1"/>
        <v>99.00571428571429</v>
      </c>
    </row>
    <row r="14" spans="1:9" ht="25.5" customHeight="1">
      <c r="A14" s="43" t="s">
        <v>104</v>
      </c>
      <c r="B14" s="52" t="s">
        <v>12</v>
      </c>
      <c r="C14" s="153">
        <v>1</v>
      </c>
      <c r="D14" s="138">
        <v>1</v>
      </c>
      <c r="E14" s="138"/>
      <c r="F14" s="138">
        <v>1</v>
      </c>
      <c r="G14" s="166">
        <v>0.7</v>
      </c>
      <c r="H14" s="182">
        <f t="shared" si="0"/>
        <v>70</v>
      </c>
      <c r="I14" s="152">
        <f t="shared" si="1"/>
        <v>70</v>
      </c>
    </row>
    <row r="15" spans="1:9" ht="24.75" customHeight="1">
      <c r="A15" s="43" t="s">
        <v>104</v>
      </c>
      <c r="B15" s="10" t="s">
        <v>12</v>
      </c>
      <c r="C15" s="155">
        <v>1</v>
      </c>
      <c r="D15" s="138">
        <v>1</v>
      </c>
      <c r="E15" s="138"/>
      <c r="F15" s="138">
        <v>1</v>
      </c>
      <c r="G15" s="167">
        <v>0.7</v>
      </c>
      <c r="H15" s="182">
        <f t="shared" si="0"/>
        <v>70</v>
      </c>
      <c r="I15" s="152">
        <f t="shared" si="1"/>
        <v>70</v>
      </c>
    </row>
    <row r="16" spans="1:9" ht="22.5" customHeight="1">
      <c r="A16" s="43" t="s">
        <v>75</v>
      </c>
      <c r="B16" s="8" t="s">
        <v>74</v>
      </c>
      <c r="C16" s="153">
        <f>C17</f>
        <v>1649</v>
      </c>
      <c r="D16" s="137">
        <f>D17</f>
        <v>1349</v>
      </c>
      <c r="E16" s="137"/>
      <c r="F16" s="137">
        <v>1649</v>
      </c>
      <c r="G16" s="137">
        <f>G17</f>
        <v>1506.9</v>
      </c>
      <c r="H16" s="182">
        <f t="shared" si="0"/>
        <v>111.70496664195701</v>
      </c>
      <c r="I16" s="152">
        <f t="shared" si="1"/>
        <v>91.38265615524561</v>
      </c>
    </row>
    <row r="17" spans="1:9" ht="20.25" customHeight="1">
      <c r="A17" s="44" t="s">
        <v>76</v>
      </c>
      <c r="B17" s="10" t="s">
        <v>74</v>
      </c>
      <c r="C17" s="155">
        <v>1649</v>
      </c>
      <c r="D17" s="168">
        <v>1349</v>
      </c>
      <c r="E17" s="168"/>
      <c r="F17" s="168">
        <v>1649</v>
      </c>
      <c r="G17" s="167">
        <v>1506.9</v>
      </c>
      <c r="H17" s="182">
        <f t="shared" si="0"/>
        <v>111.70496664195701</v>
      </c>
      <c r="I17" s="152">
        <f t="shared" si="1"/>
        <v>91.38265615524561</v>
      </c>
    </row>
    <row r="18" spans="1:9" ht="48" customHeight="1">
      <c r="A18" s="43" t="s">
        <v>17</v>
      </c>
      <c r="B18" s="63" t="s">
        <v>18</v>
      </c>
      <c r="C18" s="154">
        <f>C19+C22</f>
        <v>1700</v>
      </c>
      <c r="D18" s="137">
        <f>D19+D22</f>
        <v>1289</v>
      </c>
      <c r="E18" s="137"/>
      <c r="F18" s="137">
        <v>1700</v>
      </c>
      <c r="G18" s="137">
        <f>G19+G22</f>
        <v>1499.9</v>
      </c>
      <c r="H18" s="182">
        <f t="shared" si="0"/>
        <v>116.36152055857254</v>
      </c>
      <c r="I18" s="152">
        <f t="shared" si="1"/>
        <v>88.22941176470589</v>
      </c>
    </row>
    <row r="19" spans="1:9" ht="54.75" customHeight="1">
      <c r="A19" s="44" t="s">
        <v>19</v>
      </c>
      <c r="B19" s="62" t="s">
        <v>20</v>
      </c>
      <c r="C19" s="154">
        <f>C20+C21</f>
        <v>1600</v>
      </c>
      <c r="D19" s="137">
        <f>D20+D21</f>
        <v>1214</v>
      </c>
      <c r="E19" s="137"/>
      <c r="F19" s="137">
        <v>1600</v>
      </c>
      <c r="G19" s="137">
        <f>G20+G21</f>
        <v>1384.2</v>
      </c>
      <c r="H19" s="182">
        <f t="shared" si="0"/>
        <v>114.01976935749589</v>
      </c>
      <c r="I19" s="152">
        <f t="shared" si="1"/>
        <v>86.5125</v>
      </c>
    </row>
    <row r="20" spans="1:9" ht="36.75" customHeight="1">
      <c r="A20" s="44" t="s">
        <v>21</v>
      </c>
      <c r="B20" s="62" t="s">
        <v>43</v>
      </c>
      <c r="C20" s="156">
        <v>1320</v>
      </c>
      <c r="D20" s="163">
        <v>1004</v>
      </c>
      <c r="E20" s="163"/>
      <c r="F20" s="163">
        <v>1320</v>
      </c>
      <c r="G20" s="169">
        <v>1112.5</v>
      </c>
      <c r="H20" s="182">
        <f t="shared" si="0"/>
        <v>110.80677290836654</v>
      </c>
      <c r="I20" s="152">
        <f t="shared" si="1"/>
        <v>84.28030303030303</v>
      </c>
    </row>
    <row r="21" spans="1:9" ht="30" customHeight="1">
      <c r="A21" s="44" t="s">
        <v>35</v>
      </c>
      <c r="B21" s="10" t="s">
        <v>36</v>
      </c>
      <c r="C21" s="156">
        <v>280</v>
      </c>
      <c r="D21" s="163">
        <v>210</v>
      </c>
      <c r="E21" s="163"/>
      <c r="F21" s="163">
        <v>280</v>
      </c>
      <c r="G21" s="165">
        <v>271.7</v>
      </c>
      <c r="H21" s="182">
        <f t="shared" si="0"/>
        <v>129.38095238095238</v>
      </c>
      <c r="I21" s="152">
        <f t="shared" si="1"/>
        <v>97.03571428571428</v>
      </c>
    </row>
    <row r="22" spans="1:9" ht="30" customHeight="1">
      <c r="A22" s="43" t="s">
        <v>77</v>
      </c>
      <c r="B22" s="52" t="s">
        <v>22</v>
      </c>
      <c r="C22" s="154">
        <f>C24</f>
        <v>100</v>
      </c>
      <c r="D22" s="154">
        <f>D24</f>
        <v>75</v>
      </c>
      <c r="E22" s="154"/>
      <c r="F22" s="154">
        <v>100</v>
      </c>
      <c r="G22" s="154">
        <f>G24</f>
        <v>115.7</v>
      </c>
      <c r="H22" s="182">
        <f t="shared" si="0"/>
        <v>154.26666666666665</v>
      </c>
      <c r="I22" s="152">
        <f t="shared" si="1"/>
        <v>115.7</v>
      </c>
    </row>
    <row r="23" spans="1:9" ht="0.75" customHeight="1">
      <c r="A23" s="111" t="s">
        <v>106</v>
      </c>
      <c r="B23" s="85" t="s">
        <v>103</v>
      </c>
      <c r="C23" s="157">
        <v>384.6</v>
      </c>
      <c r="D23" s="170">
        <v>288</v>
      </c>
      <c r="E23" s="170"/>
      <c r="F23" s="170">
        <v>100</v>
      </c>
      <c r="G23" s="171">
        <v>381.1</v>
      </c>
      <c r="H23" s="182">
        <f t="shared" si="0"/>
        <v>132.3263888888889</v>
      </c>
      <c r="I23" s="152">
        <f t="shared" si="1"/>
        <v>381.1</v>
      </c>
    </row>
    <row r="24" spans="1:9" ht="54" customHeight="1">
      <c r="A24" s="44" t="s">
        <v>77</v>
      </c>
      <c r="B24" s="10" t="s">
        <v>22</v>
      </c>
      <c r="C24" s="156">
        <v>100</v>
      </c>
      <c r="D24" s="163">
        <v>75</v>
      </c>
      <c r="E24" s="163"/>
      <c r="F24" s="163">
        <v>100</v>
      </c>
      <c r="G24" s="165">
        <v>115.7</v>
      </c>
      <c r="H24" s="182">
        <f t="shared" si="0"/>
        <v>154.26666666666665</v>
      </c>
      <c r="I24" s="152">
        <f t="shared" si="1"/>
        <v>115.7</v>
      </c>
    </row>
    <row r="25" spans="1:9" ht="29.25" customHeight="1">
      <c r="A25" s="43" t="s">
        <v>23</v>
      </c>
      <c r="B25" s="8" t="s">
        <v>24</v>
      </c>
      <c r="C25" s="154">
        <f>C27+C28</f>
        <v>634.6</v>
      </c>
      <c r="D25" s="154">
        <f>D27+D28</f>
        <v>565.4</v>
      </c>
      <c r="E25" s="154"/>
      <c r="F25" s="154">
        <v>732</v>
      </c>
      <c r="G25" s="154">
        <f>G27+G28</f>
        <v>713.9000000000001</v>
      </c>
      <c r="H25" s="154">
        <f>H27+H28</f>
        <v>252.2975496675479</v>
      </c>
      <c r="I25" s="152">
        <f t="shared" si="1"/>
        <v>97.5273224043716</v>
      </c>
    </row>
    <row r="26" spans="1:11" ht="35.25" customHeight="1" hidden="1">
      <c r="A26" s="111"/>
      <c r="B26" s="85"/>
      <c r="C26" s="157"/>
      <c r="D26" s="170"/>
      <c r="E26" s="170"/>
      <c r="F26" s="170"/>
      <c r="G26" s="172"/>
      <c r="H26" s="182" t="e">
        <f t="shared" si="0"/>
        <v>#DIV/0!</v>
      </c>
      <c r="I26" s="152" t="e">
        <f t="shared" si="1"/>
        <v>#DIV/0!</v>
      </c>
      <c r="J26" s="83"/>
      <c r="K26" s="83"/>
    </row>
    <row r="27" spans="1:11" ht="35.25" customHeight="1">
      <c r="A27" s="111" t="s">
        <v>125</v>
      </c>
      <c r="B27" s="85" t="s">
        <v>103</v>
      </c>
      <c r="C27" s="157">
        <v>384.6</v>
      </c>
      <c r="D27" s="170">
        <v>288</v>
      </c>
      <c r="E27" s="170"/>
      <c r="F27" s="170">
        <v>384.6</v>
      </c>
      <c r="G27" s="171">
        <v>381.1</v>
      </c>
      <c r="H27" s="182">
        <f>G27/D27*100</f>
        <v>132.3263888888889</v>
      </c>
      <c r="I27" s="152">
        <f t="shared" si="1"/>
        <v>99.08996359854395</v>
      </c>
      <c r="J27" s="83"/>
      <c r="K27" s="83"/>
    </row>
    <row r="28" spans="1:11" ht="35.25" customHeight="1">
      <c r="A28" s="111" t="s">
        <v>84</v>
      </c>
      <c r="B28" s="85" t="s">
        <v>25</v>
      </c>
      <c r="C28" s="157">
        <v>250</v>
      </c>
      <c r="D28" s="173">
        <v>277.4</v>
      </c>
      <c r="E28" s="173"/>
      <c r="F28" s="173">
        <v>347.4</v>
      </c>
      <c r="G28" s="174">
        <v>332.8</v>
      </c>
      <c r="H28" s="182">
        <f t="shared" si="0"/>
        <v>119.971160778659</v>
      </c>
      <c r="I28" s="152">
        <f t="shared" si="1"/>
        <v>95.79735175590099</v>
      </c>
      <c r="J28" s="83"/>
      <c r="K28" s="83"/>
    </row>
    <row r="29" spans="1:11" ht="35.25" customHeight="1">
      <c r="A29" s="43" t="s">
        <v>79</v>
      </c>
      <c r="B29" s="68" t="s">
        <v>105</v>
      </c>
      <c r="C29" s="154">
        <f>C30</f>
        <v>500</v>
      </c>
      <c r="D29" s="137">
        <f>D30</f>
        <v>350</v>
      </c>
      <c r="E29" s="137"/>
      <c r="F29" s="137">
        <v>500</v>
      </c>
      <c r="G29" s="137">
        <f>G30</f>
        <v>401.4</v>
      </c>
      <c r="H29" s="182">
        <f t="shared" si="0"/>
        <v>114.68571428571428</v>
      </c>
      <c r="I29" s="152">
        <f t="shared" si="1"/>
        <v>80.28</v>
      </c>
      <c r="J29" s="83"/>
      <c r="K29" s="83"/>
    </row>
    <row r="30" spans="1:9" ht="38.25" customHeight="1">
      <c r="A30" s="44" t="s">
        <v>80</v>
      </c>
      <c r="B30" s="62" t="s">
        <v>81</v>
      </c>
      <c r="C30" s="156">
        <v>500</v>
      </c>
      <c r="D30" s="168">
        <v>350</v>
      </c>
      <c r="E30" s="168"/>
      <c r="F30" s="168">
        <v>500</v>
      </c>
      <c r="G30" s="167">
        <v>401.4</v>
      </c>
      <c r="H30" s="182">
        <f t="shared" si="0"/>
        <v>114.68571428571428</v>
      </c>
      <c r="I30" s="152">
        <f t="shared" si="1"/>
        <v>80.28</v>
      </c>
    </row>
    <row r="31" spans="1:9" ht="26.25" customHeight="1">
      <c r="A31" s="43" t="s">
        <v>26</v>
      </c>
      <c r="B31" s="8" t="s">
        <v>27</v>
      </c>
      <c r="C31" s="154">
        <f>C32</f>
        <v>300</v>
      </c>
      <c r="D31" s="137">
        <f>D32</f>
        <v>1378.9</v>
      </c>
      <c r="E31" s="137"/>
      <c r="F31" s="137">
        <v>1478.9</v>
      </c>
      <c r="G31" s="138">
        <f>G32+G33</f>
        <v>1608.3</v>
      </c>
      <c r="H31" s="182">
        <f t="shared" si="0"/>
        <v>116.63644934367974</v>
      </c>
      <c r="I31" s="152">
        <f t="shared" si="1"/>
        <v>108.74974643315977</v>
      </c>
    </row>
    <row r="32" spans="1:9" ht="40.5" customHeight="1">
      <c r="A32" s="111" t="s">
        <v>85</v>
      </c>
      <c r="B32" s="85" t="s">
        <v>86</v>
      </c>
      <c r="C32" s="157">
        <v>300</v>
      </c>
      <c r="D32" s="170">
        <v>1378.9</v>
      </c>
      <c r="E32" s="170"/>
      <c r="F32" s="170">
        <v>1478.9</v>
      </c>
      <c r="G32" s="175">
        <v>1108.3</v>
      </c>
      <c r="H32" s="182">
        <f t="shared" si="0"/>
        <v>80.3756617593734</v>
      </c>
      <c r="I32" s="152">
        <f t="shared" si="1"/>
        <v>74.94083440394887</v>
      </c>
    </row>
    <row r="33" spans="1:9" ht="39" customHeight="1">
      <c r="A33" s="111" t="s">
        <v>85</v>
      </c>
      <c r="B33" s="85" t="s">
        <v>2</v>
      </c>
      <c r="C33" s="157"/>
      <c r="D33" s="173"/>
      <c r="E33" s="173"/>
      <c r="F33" s="173"/>
      <c r="G33" s="176">
        <v>500</v>
      </c>
      <c r="H33" s="182"/>
      <c r="I33" s="152"/>
    </row>
    <row r="34" spans="1:9" ht="29.25" customHeight="1">
      <c r="A34" s="43" t="s">
        <v>29</v>
      </c>
      <c r="B34" s="8" t="s">
        <v>30</v>
      </c>
      <c r="C34" s="153">
        <f>C35+C37+C38+C42</f>
        <v>7686.7</v>
      </c>
      <c r="D34" s="138">
        <f>D35+D37+D38+D42</f>
        <v>6059.5</v>
      </c>
      <c r="E34" s="138"/>
      <c r="F34" s="138">
        <v>8203.8</v>
      </c>
      <c r="G34" s="138">
        <f>G35+G37+G38+G42</f>
        <v>8203.8</v>
      </c>
      <c r="H34" s="182">
        <f aca="true" t="shared" si="2" ref="H34:H43">G34/D34*100</f>
        <v>135.38740820199686</v>
      </c>
      <c r="I34" s="152">
        <f t="shared" si="1"/>
        <v>100</v>
      </c>
    </row>
    <row r="35" spans="1:9" ht="36.75" customHeight="1">
      <c r="A35" s="44" t="s">
        <v>40</v>
      </c>
      <c r="B35" s="11" t="s">
        <v>39</v>
      </c>
      <c r="C35" s="153">
        <v>7632</v>
      </c>
      <c r="D35" s="163">
        <v>5519.5</v>
      </c>
      <c r="E35" s="163"/>
      <c r="F35" s="163">
        <v>7632</v>
      </c>
      <c r="G35" s="165">
        <v>7632</v>
      </c>
      <c r="H35" s="182">
        <f t="shared" si="2"/>
        <v>138.27339432919646</v>
      </c>
      <c r="I35" s="152">
        <f t="shared" si="1"/>
        <v>100</v>
      </c>
    </row>
    <row r="36" spans="1:9" ht="1.5" customHeight="1" hidden="1">
      <c r="A36" s="44"/>
      <c r="B36" s="62"/>
      <c r="C36" s="154"/>
      <c r="D36" s="177"/>
      <c r="E36" s="177"/>
      <c r="F36" s="177"/>
      <c r="G36" s="169"/>
      <c r="H36" s="182" t="e">
        <f t="shared" si="2"/>
        <v>#DIV/0!</v>
      </c>
      <c r="I36" s="152" t="e">
        <f t="shared" si="1"/>
        <v>#DIV/0!</v>
      </c>
    </row>
    <row r="37" spans="1:9" ht="39.75" customHeight="1">
      <c r="A37" s="44" t="s">
        <v>41</v>
      </c>
      <c r="B37" s="65" t="s">
        <v>42</v>
      </c>
      <c r="C37" s="156"/>
      <c r="D37" s="163">
        <v>196.9</v>
      </c>
      <c r="E37" s="163"/>
      <c r="F37" s="163">
        <v>169.9</v>
      </c>
      <c r="G37" s="169">
        <v>196.9</v>
      </c>
      <c r="H37" s="182">
        <f t="shared" si="2"/>
        <v>100</v>
      </c>
      <c r="I37" s="152">
        <f t="shared" si="1"/>
        <v>115.89170100058858</v>
      </c>
    </row>
    <row r="38" spans="1:9" ht="37.5" customHeight="1">
      <c r="A38" s="44" t="s">
        <v>44</v>
      </c>
      <c r="B38" s="62" t="s">
        <v>45</v>
      </c>
      <c r="C38" s="156">
        <v>54.7</v>
      </c>
      <c r="D38" s="163">
        <v>41.1</v>
      </c>
      <c r="E38" s="163"/>
      <c r="F38" s="163">
        <v>54.7</v>
      </c>
      <c r="G38" s="165">
        <v>54.7</v>
      </c>
      <c r="H38" s="182">
        <f t="shared" si="2"/>
        <v>133.09002433090023</v>
      </c>
      <c r="I38" s="152">
        <f t="shared" si="1"/>
        <v>100</v>
      </c>
    </row>
    <row r="39" spans="1:9" ht="36.75" customHeight="1" hidden="1" thickBot="1">
      <c r="A39" s="43" t="s">
        <v>32</v>
      </c>
      <c r="B39" s="63" t="s">
        <v>33</v>
      </c>
      <c r="C39" s="154">
        <f>C40+C41</f>
        <v>0</v>
      </c>
      <c r="D39" s="137">
        <f>D40+D41</f>
        <v>0</v>
      </c>
      <c r="E39" s="137"/>
      <c r="F39" s="137"/>
      <c r="G39" s="137">
        <f>G40+G41</f>
        <v>0</v>
      </c>
      <c r="H39" s="182" t="e">
        <f t="shared" si="2"/>
        <v>#DIV/0!</v>
      </c>
      <c r="I39" s="152" t="e">
        <f t="shared" si="1"/>
        <v>#DIV/0!</v>
      </c>
    </row>
    <row r="40" spans="1:9" ht="26.25" customHeight="1" hidden="1">
      <c r="A40" s="112"/>
      <c r="B40" s="75"/>
      <c r="C40" s="156"/>
      <c r="D40" s="163"/>
      <c r="E40" s="163"/>
      <c r="F40" s="163"/>
      <c r="G40" s="165"/>
      <c r="H40" s="182" t="e">
        <f t="shared" si="2"/>
        <v>#DIV/0!</v>
      </c>
      <c r="I40" s="152" t="e">
        <f t="shared" si="1"/>
        <v>#DIV/0!</v>
      </c>
    </row>
    <row r="41" spans="1:9" ht="30" customHeight="1" hidden="1" thickBot="1">
      <c r="A41" s="113"/>
      <c r="B41" s="75"/>
      <c r="C41" s="158"/>
      <c r="D41" s="163"/>
      <c r="E41" s="163"/>
      <c r="F41" s="163"/>
      <c r="G41" s="169"/>
      <c r="H41" s="182" t="e">
        <f t="shared" si="2"/>
        <v>#DIV/0!</v>
      </c>
      <c r="I41" s="152" t="e">
        <f t="shared" si="1"/>
        <v>#DIV/0!</v>
      </c>
    </row>
    <row r="42" spans="1:9" ht="42.75" customHeight="1" thickBot="1">
      <c r="A42" s="114" t="s">
        <v>113</v>
      </c>
      <c r="B42" s="94" t="s">
        <v>114</v>
      </c>
      <c r="C42" s="159"/>
      <c r="D42" s="178">
        <v>302</v>
      </c>
      <c r="E42" s="178"/>
      <c r="F42" s="178">
        <v>320.2</v>
      </c>
      <c r="G42" s="179">
        <v>320.2</v>
      </c>
      <c r="H42" s="182">
        <f t="shared" si="2"/>
        <v>106.02649006622515</v>
      </c>
      <c r="I42" s="152">
        <f t="shared" si="1"/>
        <v>100</v>
      </c>
    </row>
    <row r="43" spans="1:9" ht="23.25" customHeight="1" thickBot="1">
      <c r="A43" s="3"/>
      <c r="B43" s="64" t="s">
        <v>34</v>
      </c>
      <c r="C43" s="160">
        <f>C34+C31+C29+C25+C18+C8</f>
        <v>18353.600000000002</v>
      </c>
      <c r="D43" s="180">
        <f>D34+D31+D29+D25+D18+D8</f>
        <v>15129.199999999999</v>
      </c>
      <c r="E43" s="180"/>
      <c r="F43" s="183">
        <f>F8+F18+F25+F29+F31+F34</f>
        <v>20147</v>
      </c>
      <c r="G43" s="180">
        <f>G34+G31+G29+G25+G18+G8</f>
        <v>19757.1</v>
      </c>
      <c r="H43" s="182">
        <f t="shared" si="2"/>
        <v>130.58919176162652</v>
      </c>
      <c r="I43" s="152">
        <f t="shared" si="1"/>
        <v>98.06472427656723</v>
      </c>
    </row>
  </sheetData>
  <mergeCells count="5">
    <mergeCell ref="A6:H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7">
      <selection activeCell="E18" sqref="E18"/>
    </sheetView>
  </sheetViews>
  <sheetFormatPr defaultColWidth="9.140625" defaultRowHeight="12.75"/>
  <cols>
    <col min="1" max="1" width="21.00390625" style="0" customWidth="1"/>
    <col min="2" max="2" width="26.8515625" style="0" customWidth="1"/>
    <col min="3" max="3" width="10.140625" style="0" customWidth="1"/>
    <col min="4" max="4" width="10.28125" style="0" customWidth="1"/>
    <col min="5" max="5" width="10.00390625" style="0" customWidth="1"/>
    <col min="6" max="6" width="9.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121</v>
      </c>
      <c r="C3" s="185"/>
      <c r="D3" s="2"/>
    </row>
    <row r="4" spans="1:4" ht="12.75">
      <c r="A4" s="1"/>
      <c r="B4" s="1"/>
      <c r="C4" s="1"/>
      <c r="D4" s="1"/>
    </row>
    <row r="5" spans="1:4" ht="18.75">
      <c r="A5" s="187" t="s">
        <v>83</v>
      </c>
      <c r="B5" s="187"/>
      <c r="C5" s="187"/>
      <c r="D5" s="13"/>
    </row>
    <row r="6" spans="1:6" ht="20.25" customHeight="1" thickBot="1">
      <c r="A6" s="184" t="s">
        <v>116</v>
      </c>
      <c r="B6" s="184"/>
      <c r="C6" s="184"/>
      <c r="D6" s="184"/>
      <c r="E6" s="184"/>
      <c r="F6" s="184"/>
    </row>
    <row r="7" spans="1:7" ht="72.75" customHeight="1" thickBot="1">
      <c r="A7" s="59" t="s">
        <v>4</v>
      </c>
      <c r="B7" s="58" t="s">
        <v>5</v>
      </c>
      <c r="C7" s="149" t="s">
        <v>98</v>
      </c>
      <c r="D7" s="161" t="s">
        <v>117</v>
      </c>
      <c r="E7" s="161" t="s">
        <v>0</v>
      </c>
      <c r="F7" s="181" t="s">
        <v>118</v>
      </c>
      <c r="G7" s="150" t="s">
        <v>119</v>
      </c>
    </row>
    <row r="8" spans="1:7" ht="12.75">
      <c r="A8" s="42" t="s">
        <v>6</v>
      </c>
      <c r="B8" s="6" t="s">
        <v>7</v>
      </c>
      <c r="C8" s="151">
        <f>C9+C11+C14+C16</f>
        <v>7532.3</v>
      </c>
      <c r="D8" s="162">
        <f>D9+D11+D14+D16</f>
        <v>5486.4</v>
      </c>
      <c r="E8" s="162">
        <f>E9+E11+E14+E16</f>
        <v>5513.6</v>
      </c>
      <c r="F8" s="182">
        <f aca="true" t="shared" si="0" ref="F8:F42">E8/D8*100</f>
        <v>100.4957713619131</v>
      </c>
      <c r="G8" s="152">
        <f aca="true" t="shared" si="1" ref="G8:G42">E8/C8*100</f>
        <v>73.1994211595396</v>
      </c>
    </row>
    <row r="9" spans="1:7" ht="12.75">
      <c r="A9" s="43" t="s">
        <v>8</v>
      </c>
      <c r="B9" s="8" t="s">
        <v>9</v>
      </c>
      <c r="C9" s="153">
        <f>C10</f>
        <v>1912</v>
      </c>
      <c r="D9" s="137">
        <f>D10</f>
        <v>1410.1</v>
      </c>
      <c r="E9" s="137">
        <f>E10</f>
        <v>1342.2</v>
      </c>
      <c r="F9" s="182">
        <f t="shared" si="0"/>
        <v>95.18473867101625</v>
      </c>
      <c r="G9" s="152">
        <f t="shared" si="1"/>
        <v>70.19874476987448</v>
      </c>
    </row>
    <row r="10" spans="1:7" ht="24.75" customHeight="1">
      <c r="A10" s="44" t="s">
        <v>10</v>
      </c>
      <c r="B10" s="10" t="s">
        <v>11</v>
      </c>
      <c r="C10" s="155">
        <v>1912</v>
      </c>
      <c r="D10" s="163">
        <v>1410.1</v>
      </c>
      <c r="E10" s="164">
        <v>1342.2</v>
      </c>
      <c r="F10" s="182">
        <f t="shared" si="0"/>
        <v>95.18473867101625</v>
      </c>
      <c r="G10" s="152">
        <f t="shared" si="1"/>
        <v>70.19874476987448</v>
      </c>
    </row>
    <row r="11" spans="1:7" ht="12.75">
      <c r="A11" s="43" t="s">
        <v>13</v>
      </c>
      <c r="B11" s="8" t="s">
        <v>14</v>
      </c>
      <c r="C11" s="154">
        <f>C12+C13</f>
        <v>3970.3</v>
      </c>
      <c r="D11" s="137">
        <f>D12+D13</f>
        <v>2726.3</v>
      </c>
      <c r="E11" s="137">
        <f>E12+E13</f>
        <v>2851</v>
      </c>
      <c r="F11" s="182">
        <f t="shared" si="0"/>
        <v>104.57396471408136</v>
      </c>
      <c r="G11" s="152">
        <f t="shared" si="1"/>
        <v>71.8081757046067</v>
      </c>
    </row>
    <row r="12" spans="1:7" ht="18.75" customHeight="1">
      <c r="A12" s="44" t="s">
        <v>37</v>
      </c>
      <c r="B12" s="10" t="s">
        <v>15</v>
      </c>
      <c r="C12" s="156">
        <v>470.3</v>
      </c>
      <c r="D12" s="163">
        <v>340.3</v>
      </c>
      <c r="E12" s="165">
        <v>338.3</v>
      </c>
      <c r="F12" s="182">
        <f t="shared" si="0"/>
        <v>99.4122832794593</v>
      </c>
      <c r="G12" s="152">
        <f t="shared" si="1"/>
        <v>71.93280884541781</v>
      </c>
    </row>
    <row r="13" spans="1:7" ht="25.5" customHeight="1">
      <c r="A13" s="43" t="s">
        <v>38</v>
      </c>
      <c r="B13" s="10" t="s">
        <v>16</v>
      </c>
      <c r="C13" s="156">
        <v>3500</v>
      </c>
      <c r="D13" s="163">
        <v>2386</v>
      </c>
      <c r="E13" s="165">
        <v>2512.7</v>
      </c>
      <c r="F13" s="182">
        <f t="shared" si="0"/>
        <v>105.31014249790442</v>
      </c>
      <c r="G13" s="152">
        <f t="shared" si="1"/>
        <v>71.79142857142857</v>
      </c>
    </row>
    <row r="14" spans="1:7" ht="25.5" customHeight="1">
      <c r="A14" s="43" t="s">
        <v>104</v>
      </c>
      <c r="B14" s="52" t="s">
        <v>12</v>
      </c>
      <c r="C14" s="153">
        <v>1</v>
      </c>
      <c r="D14" s="138">
        <v>1</v>
      </c>
      <c r="E14" s="166">
        <v>0.5</v>
      </c>
      <c r="F14" s="182">
        <f t="shared" si="0"/>
        <v>50</v>
      </c>
      <c r="G14" s="152">
        <f t="shared" si="1"/>
        <v>50</v>
      </c>
    </row>
    <row r="15" spans="1:7" ht="24.75" customHeight="1">
      <c r="A15" s="43" t="s">
        <v>104</v>
      </c>
      <c r="B15" s="10" t="s">
        <v>12</v>
      </c>
      <c r="C15" s="155">
        <v>1</v>
      </c>
      <c r="D15" s="138">
        <v>1</v>
      </c>
      <c r="E15" s="167">
        <v>0.5</v>
      </c>
      <c r="F15" s="182">
        <f t="shared" si="0"/>
        <v>50</v>
      </c>
      <c r="G15" s="152">
        <f t="shared" si="1"/>
        <v>50</v>
      </c>
    </row>
    <row r="16" spans="1:7" ht="25.5" customHeight="1">
      <c r="A16" s="43" t="s">
        <v>75</v>
      </c>
      <c r="B16" s="8" t="s">
        <v>74</v>
      </c>
      <c r="C16" s="153">
        <f>C17</f>
        <v>1649</v>
      </c>
      <c r="D16" s="137">
        <f>D17</f>
        <v>1349</v>
      </c>
      <c r="E16" s="137">
        <f>E17</f>
        <v>1319.9</v>
      </c>
      <c r="F16" s="182">
        <f t="shared" si="0"/>
        <v>97.84284655300223</v>
      </c>
      <c r="G16" s="152">
        <f t="shared" si="1"/>
        <v>80.0424499696786</v>
      </c>
    </row>
    <row r="17" spans="1:7" ht="20.25" customHeight="1">
      <c r="A17" s="44" t="s">
        <v>76</v>
      </c>
      <c r="B17" s="10" t="s">
        <v>74</v>
      </c>
      <c r="C17" s="155">
        <v>1649</v>
      </c>
      <c r="D17" s="168">
        <v>1349</v>
      </c>
      <c r="E17" s="167">
        <v>1319.9</v>
      </c>
      <c r="F17" s="182">
        <f t="shared" si="0"/>
        <v>97.84284655300223</v>
      </c>
      <c r="G17" s="152">
        <f t="shared" si="1"/>
        <v>80.0424499696786</v>
      </c>
    </row>
    <row r="18" spans="1:7" ht="48" customHeight="1">
      <c r="A18" s="43" t="s">
        <v>17</v>
      </c>
      <c r="B18" s="63" t="s">
        <v>18</v>
      </c>
      <c r="C18" s="154">
        <f>C19+C22</f>
        <v>2084.6</v>
      </c>
      <c r="D18" s="137">
        <f>D19+D22</f>
        <v>1577</v>
      </c>
      <c r="E18" s="137">
        <f>E19+E22</f>
        <v>1093.4</v>
      </c>
      <c r="F18" s="182">
        <f t="shared" si="0"/>
        <v>69.33417882054535</v>
      </c>
      <c r="G18" s="152">
        <f t="shared" si="1"/>
        <v>52.45130960376092</v>
      </c>
    </row>
    <row r="19" spans="1:7" ht="54.75" customHeight="1">
      <c r="A19" s="44" t="s">
        <v>19</v>
      </c>
      <c r="B19" s="62" t="s">
        <v>20</v>
      </c>
      <c r="C19" s="154">
        <f>C20+C21</f>
        <v>1600</v>
      </c>
      <c r="D19" s="137">
        <f>D20+D21</f>
        <v>1214</v>
      </c>
      <c r="E19" s="137">
        <f>E20+E21</f>
        <v>770.8</v>
      </c>
      <c r="F19" s="182">
        <f t="shared" si="0"/>
        <v>63.49258649093904</v>
      </c>
      <c r="G19" s="152">
        <f t="shared" si="1"/>
        <v>48.175</v>
      </c>
    </row>
    <row r="20" spans="1:7" ht="36.75" customHeight="1">
      <c r="A20" s="44" t="s">
        <v>21</v>
      </c>
      <c r="B20" s="62" t="s">
        <v>43</v>
      </c>
      <c r="C20" s="156">
        <v>1320</v>
      </c>
      <c r="D20" s="163">
        <v>1004</v>
      </c>
      <c r="E20" s="169">
        <v>624.8</v>
      </c>
      <c r="F20" s="182">
        <f t="shared" si="0"/>
        <v>62.231075697211146</v>
      </c>
      <c r="G20" s="152">
        <f t="shared" si="1"/>
        <v>47.33333333333333</v>
      </c>
    </row>
    <row r="21" spans="1:7" ht="30" customHeight="1">
      <c r="A21" s="44" t="s">
        <v>35</v>
      </c>
      <c r="B21" s="10" t="s">
        <v>36</v>
      </c>
      <c r="C21" s="156">
        <v>280</v>
      </c>
      <c r="D21" s="163">
        <v>210</v>
      </c>
      <c r="E21" s="165">
        <v>146</v>
      </c>
      <c r="F21" s="182">
        <f t="shared" si="0"/>
        <v>69.52380952380952</v>
      </c>
      <c r="G21" s="152">
        <f t="shared" si="1"/>
        <v>52.142857142857146</v>
      </c>
    </row>
    <row r="22" spans="1:7" ht="30" customHeight="1">
      <c r="A22" s="43" t="s">
        <v>77</v>
      </c>
      <c r="B22" s="52" t="s">
        <v>22</v>
      </c>
      <c r="C22" s="154">
        <f>C23+C24</f>
        <v>484.6</v>
      </c>
      <c r="D22" s="137">
        <f>D23+D24</f>
        <v>363</v>
      </c>
      <c r="E22" s="137">
        <f>E23+E24</f>
        <v>322.6</v>
      </c>
      <c r="F22" s="182">
        <f t="shared" si="0"/>
        <v>88.87052341597797</v>
      </c>
      <c r="G22" s="152">
        <f t="shared" si="1"/>
        <v>66.57036731324804</v>
      </c>
    </row>
    <row r="23" spans="1:7" ht="39.75" customHeight="1">
      <c r="A23" s="111" t="s">
        <v>106</v>
      </c>
      <c r="B23" s="85" t="s">
        <v>103</v>
      </c>
      <c r="C23" s="157">
        <v>384.6</v>
      </c>
      <c r="D23" s="170">
        <v>288</v>
      </c>
      <c r="E23" s="171">
        <v>250.3</v>
      </c>
      <c r="F23" s="182">
        <f t="shared" si="0"/>
        <v>86.90972222222223</v>
      </c>
      <c r="G23" s="152">
        <f t="shared" si="1"/>
        <v>65.08060322412896</v>
      </c>
    </row>
    <row r="24" spans="1:7" ht="54" customHeight="1">
      <c r="A24" s="44" t="s">
        <v>77</v>
      </c>
      <c r="B24" s="10" t="s">
        <v>22</v>
      </c>
      <c r="C24" s="156">
        <v>100</v>
      </c>
      <c r="D24" s="163">
        <v>75</v>
      </c>
      <c r="E24" s="165">
        <v>72.3</v>
      </c>
      <c r="F24" s="182">
        <f t="shared" si="0"/>
        <v>96.39999999999999</v>
      </c>
      <c r="G24" s="152">
        <f t="shared" si="1"/>
        <v>72.3</v>
      </c>
    </row>
    <row r="25" spans="1:7" ht="29.25" customHeight="1">
      <c r="A25" s="43" t="s">
        <v>23</v>
      </c>
      <c r="B25" s="8" t="s">
        <v>24</v>
      </c>
      <c r="C25" s="154">
        <f>C27</f>
        <v>347.4</v>
      </c>
      <c r="D25" s="137">
        <f>D27</f>
        <v>277.4</v>
      </c>
      <c r="E25" s="137">
        <f>E27</f>
        <v>268.6</v>
      </c>
      <c r="F25" s="182">
        <f t="shared" si="0"/>
        <v>96.82768565248739</v>
      </c>
      <c r="G25" s="152">
        <f t="shared" si="1"/>
        <v>77.31721358664365</v>
      </c>
    </row>
    <row r="26" spans="1:9" ht="35.25" customHeight="1" hidden="1">
      <c r="A26" s="111"/>
      <c r="B26" s="85"/>
      <c r="C26" s="157"/>
      <c r="D26" s="170"/>
      <c r="E26" s="172"/>
      <c r="F26" s="182" t="e">
        <f t="shared" si="0"/>
        <v>#DIV/0!</v>
      </c>
      <c r="G26" s="152" t="e">
        <f t="shared" si="1"/>
        <v>#DIV/0!</v>
      </c>
      <c r="H26" s="83"/>
      <c r="I26" s="83"/>
    </row>
    <row r="27" spans="1:9" ht="35.25" customHeight="1">
      <c r="A27" s="111" t="s">
        <v>84</v>
      </c>
      <c r="B27" s="85" t="s">
        <v>25</v>
      </c>
      <c r="C27" s="157">
        <v>347.4</v>
      </c>
      <c r="D27" s="173">
        <v>277.4</v>
      </c>
      <c r="E27" s="174">
        <v>268.6</v>
      </c>
      <c r="F27" s="182">
        <f t="shared" si="0"/>
        <v>96.82768565248739</v>
      </c>
      <c r="G27" s="152">
        <f t="shared" si="1"/>
        <v>77.31721358664365</v>
      </c>
      <c r="H27" s="83"/>
      <c r="I27" s="83"/>
    </row>
    <row r="28" spans="1:9" ht="35.25" customHeight="1">
      <c r="A28" s="43" t="s">
        <v>79</v>
      </c>
      <c r="B28" s="68" t="s">
        <v>105</v>
      </c>
      <c r="C28" s="154">
        <f>C29</f>
        <v>500</v>
      </c>
      <c r="D28" s="137">
        <f>D29</f>
        <v>350</v>
      </c>
      <c r="E28" s="137">
        <f>E29</f>
        <v>400.8</v>
      </c>
      <c r="F28" s="182">
        <f t="shared" si="0"/>
        <v>114.51428571428572</v>
      </c>
      <c r="G28" s="152">
        <f t="shared" si="1"/>
        <v>80.16</v>
      </c>
      <c r="H28" s="83"/>
      <c r="I28" s="83"/>
    </row>
    <row r="29" spans="1:7" ht="38.25" customHeight="1">
      <c r="A29" s="44" t="s">
        <v>80</v>
      </c>
      <c r="B29" s="62" t="s">
        <v>81</v>
      </c>
      <c r="C29" s="156">
        <v>500</v>
      </c>
      <c r="D29" s="168">
        <v>350</v>
      </c>
      <c r="E29" s="167">
        <v>400.8</v>
      </c>
      <c r="F29" s="182">
        <f t="shared" si="0"/>
        <v>114.51428571428572</v>
      </c>
      <c r="G29" s="152">
        <f t="shared" si="1"/>
        <v>80.16</v>
      </c>
    </row>
    <row r="30" spans="1:7" ht="26.25" customHeight="1">
      <c r="A30" s="43" t="s">
        <v>26</v>
      </c>
      <c r="B30" s="8" t="s">
        <v>27</v>
      </c>
      <c r="C30" s="154">
        <f>C31</f>
        <v>1478.9</v>
      </c>
      <c r="D30" s="137">
        <f>D31</f>
        <v>1378.9</v>
      </c>
      <c r="E30" s="138">
        <f>E31+E32</f>
        <v>970.3</v>
      </c>
      <c r="F30" s="182">
        <f t="shared" si="0"/>
        <v>70.36768438610486</v>
      </c>
      <c r="G30" s="152">
        <f t="shared" si="1"/>
        <v>65.60957468388666</v>
      </c>
    </row>
    <row r="31" spans="1:7" ht="40.5" customHeight="1">
      <c r="A31" s="111" t="s">
        <v>85</v>
      </c>
      <c r="B31" s="85" t="s">
        <v>86</v>
      </c>
      <c r="C31" s="157">
        <v>1478.9</v>
      </c>
      <c r="D31" s="170">
        <v>1378.9</v>
      </c>
      <c r="E31" s="175">
        <v>970</v>
      </c>
      <c r="F31" s="182">
        <f t="shared" si="0"/>
        <v>70.34592791355428</v>
      </c>
      <c r="G31" s="152">
        <f t="shared" si="1"/>
        <v>65.58928933666914</v>
      </c>
    </row>
    <row r="32" spans="1:7" ht="34.5" customHeight="1">
      <c r="A32" s="111" t="s">
        <v>1</v>
      </c>
      <c r="B32" s="85" t="s">
        <v>2</v>
      </c>
      <c r="C32" s="157"/>
      <c r="D32" s="173"/>
      <c r="E32" s="176">
        <v>0.3</v>
      </c>
      <c r="F32" s="182"/>
      <c r="G32" s="152"/>
    </row>
    <row r="33" spans="1:7" ht="29.25" customHeight="1">
      <c r="A33" s="43" t="s">
        <v>29</v>
      </c>
      <c r="B33" s="8" t="s">
        <v>30</v>
      </c>
      <c r="C33" s="153">
        <f>C34+C36+C37+C41</f>
        <v>8185.599999999999</v>
      </c>
      <c r="D33" s="138">
        <f>D34+D36+D37+D41</f>
        <v>6059.5</v>
      </c>
      <c r="E33" s="138">
        <f>E34+E36+E37+E41</f>
        <v>5809.5</v>
      </c>
      <c r="F33" s="182">
        <f t="shared" si="0"/>
        <v>95.87424705008664</v>
      </c>
      <c r="G33" s="152">
        <f t="shared" si="1"/>
        <v>70.97219507427678</v>
      </c>
    </row>
    <row r="34" spans="1:7" ht="36.75" customHeight="1">
      <c r="A34" s="44" t="s">
        <v>40</v>
      </c>
      <c r="B34" s="11" t="s">
        <v>39</v>
      </c>
      <c r="C34" s="153">
        <v>7632</v>
      </c>
      <c r="D34" s="163">
        <v>5519.5</v>
      </c>
      <c r="E34" s="165">
        <v>5519.5</v>
      </c>
      <c r="F34" s="182">
        <f t="shared" si="0"/>
        <v>100</v>
      </c>
      <c r="G34" s="152">
        <f t="shared" si="1"/>
        <v>72.3204926624738</v>
      </c>
    </row>
    <row r="35" spans="1:7" ht="1.5" customHeight="1" hidden="1">
      <c r="A35" s="44"/>
      <c r="B35" s="62"/>
      <c r="C35" s="154"/>
      <c r="D35" s="177"/>
      <c r="E35" s="169"/>
      <c r="F35" s="182" t="e">
        <f t="shared" si="0"/>
        <v>#DIV/0!</v>
      </c>
      <c r="G35" s="152" t="e">
        <f t="shared" si="1"/>
        <v>#DIV/0!</v>
      </c>
    </row>
    <row r="36" spans="1:7" ht="39.75" customHeight="1">
      <c r="A36" s="44" t="s">
        <v>41</v>
      </c>
      <c r="B36" s="65" t="s">
        <v>42</v>
      </c>
      <c r="C36" s="156">
        <v>196.9</v>
      </c>
      <c r="D36" s="163">
        <v>196.9</v>
      </c>
      <c r="E36" s="169">
        <v>196.9</v>
      </c>
      <c r="F36" s="182">
        <f t="shared" si="0"/>
        <v>100</v>
      </c>
      <c r="G36" s="152">
        <f t="shared" si="1"/>
        <v>100</v>
      </c>
    </row>
    <row r="37" spans="1:7" ht="37.5" customHeight="1">
      <c r="A37" s="44" t="s">
        <v>44</v>
      </c>
      <c r="B37" s="62" t="s">
        <v>45</v>
      </c>
      <c r="C37" s="156">
        <v>54.7</v>
      </c>
      <c r="D37" s="163">
        <v>41.1</v>
      </c>
      <c r="E37" s="165">
        <v>41.1</v>
      </c>
      <c r="F37" s="182">
        <f t="shared" si="0"/>
        <v>100</v>
      </c>
      <c r="G37" s="152">
        <f t="shared" si="1"/>
        <v>75.13711151736746</v>
      </c>
    </row>
    <row r="38" spans="1:7" ht="36.75" customHeight="1" hidden="1" thickBot="1">
      <c r="A38" s="43" t="s">
        <v>32</v>
      </c>
      <c r="B38" s="63" t="s">
        <v>33</v>
      </c>
      <c r="C38" s="154">
        <f>C39+C40</f>
        <v>0</v>
      </c>
      <c r="D38" s="137">
        <f>D39+D40</f>
        <v>0</v>
      </c>
      <c r="E38" s="137">
        <f>E39+E40</f>
        <v>0</v>
      </c>
      <c r="F38" s="182" t="e">
        <f t="shared" si="0"/>
        <v>#DIV/0!</v>
      </c>
      <c r="G38" s="152" t="e">
        <f t="shared" si="1"/>
        <v>#DIV/0!</v>
      </c>
    </row>
    <row r="39" spans="1:7" ht="26.25" customHeight="1" hidden="1">
      <c r="A39" s="112"/>
      <c r="B39" s="75"/>
      <c r="C39" s="156"/>
      <c r="D39" s="163"/>
      <c r="E39" s="165"/>
      <c r="F39" s="182" t="e">
        <f t="shared" si="0"/>
        <v>#DIV/0!</v>
      </c>
      <c r="G39" s="152" t="e">
        <f t="shared" si="1"/>
        <v>#DIV/0!</v>
      </c>
    </row>
    <row r="40" spans="1:7" ht="30" customHeight="1" hidden="1" thickBot="1">
      <c r="A40" s="113"/>
      <c r="B40" s="75"/>
      <c r="C40" s="158"/>
      <c r="D40" s="163"/>
      <c r="E40" s="169"/>
      <c r="F40" s="182" t="e">
        <f t="shared" si="0"/>
        <v>#DIV/0!</v>
      </c>
      <c r="G40" s="152" t="e">
        <f t="shared" si="1"/>
        <v>#DIV/0!</v>
      </c>
    </row>
    <row r="41" spans="1:7" ht="42.75" customHeight="1" thickBot="1">
      <c r="A41" s="114" t="s">
        <v>113</v>
      </c>
      <c r="B41" s="94" t="s">
        <v>114</v>
      </c>
      <c r="C41" s="159">
        <v>302</v>
      </c>
      <c r="D41" s="178">
        <v>302</v>
      </c>
      <c r="E41" s="179">
        <v>52</v>
      </c>
      <c r="F41" s="182">
        <f t="shared" si="0"/>
        <v>17.218543046357617</v>
      </c>
      <c r="G41" s="152">
        <f t="shared" si="1"/>
        <v>17.218543046357617</v>
      </c>
    </row>
    <row r="42" spans="1:7" ht="23.25" customHeight="1" thickBot="1">
      <c r="A42" s="3"/>
      <c r="B42" s="64" t="s">
        <v>34</v>
      </c>
      <c r="C42" s="160">
        <f>C33+C30+C28+C25+C18+C8</f>
        <v>20128.8</v>
      </c>
      <c r="D42" s="180">
        <f>D33+D30+D28+D25+D18+D8</f>
        <v>15129.199999999999</v>
      </c>
      <c r="E42" s="180">
        <f>E33+E30+E28+E25+E18+E8</f>
        <v>14056.2</v>
      </c>
      <c r="F42" s="182">
        <f t="shared" si="0"/>
        <v>92.90775454088784</v>
      </c>
      <c r="G42" s="152">
        <f t="shared" si="1"/>
        <v>69.83128651484441</v>
      </c>
    </row>
  </sheetData>
  <mergeCells count="5">
    <mergeCell ref="A6:F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24">
      <selection activeCell="F31" sqref="F31"/>
    </sheetView>
  </sheetViews>
  <sheetFormatPr defaultColWidth="9.140625" defaultRowHeight="12.75"/>
  <cols>
    <col min="1" max="1" width="21.00390625" style="0" customWidth="1"/>
    <col min="2" max="2" width="26.8515625" style="0" customWidth="1"/>
    <col min="3" max="3" width="10.140625" style="0" customWidth="1"/>
    <col min="4" max="4" width="10.28125" style="0" customWidth="1"/>
    <col min="6" max="6" width="8.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115</v>
      </c>
      <c r="C3" s="185"/>
      <c r="D3" s="2"/>
    </row>
    <row r="4" spans="1:4" ht="12.75">
      <c r="A4" s="1"/>
      <c r="B4" s="1"/>
      <c r="C4" s="1"/>
      <c r="D4" s="1"/>
    </row>
    <row r="5" spans="1:4" ht="18.75">
      <c r="A5" s="187" t="s">
        <v>83</v>
      </c>
      <c r="B5" s="187"/>
      <c r="C5" s="187"/>
      <c r="D5" s="13"/>
    </row>
    <row r="6" spans="1:6" ht="20.25" customHeight="1" thickBot="1">
      <c r="A6" s="184" t="s">
        <v>116</v>
      </c>
      <c r="B6" s="184"/>
      <c r="C6" s="184"/>
      <c r="D6" s="184"/>
      <c r="E6" s="184"/>
      <c r="F6" s="184"/>
    </row>
    <row r="7" spans="1:7" ht="72.75" customHeight="1" thickBot="1">
      <c r="A7" s="59" t="s">
        <v>4</v>
      </c>
      <c r="B7" s="58" t="s">
        <v>5</v>
      </c>
      <c r="C7" s="97" t="s">
        <v>98</v>
      </c>
      <c r="D7" s="57" t="s">
        <v>117</v>
      </c>
      <c r="E7" s="110" t="s">
        <v>120</v>
      </c>
      <c r="F7" s="73" t="s">
        <v>118</v>
      </c>
      <c r="G7" s="73" t="s">
        <v>119</v>
      </c>
    </row>
    <row r="8" spans="1:7" ht="12.75">
      <c r="A8" s="42" t="s">
        <v>6</v>
      </c>
      <c r="B8" s="6" t="s">
        <v>7</v>
      </c>
      <c r="C8" s="115">
        <f>C9+C11+C14+C16</f>
        <v>7532.3</v>
      </c>
      <c r="D8" s="115">
        <f>D9+D11+D14+D16</f>
        <v>5486.4</v>
      </c>
      <c r="E8" s="115">
        <f>E9+E11+E14+E16</f>
        <v>5158.2</v>
      </c>
      <c r="F8" s="116">
        <f>E8/D8*100</f>
        <v>94.01793525809275</v>
      </c>
      <c r="G8" s="116">
        <f>E8/C8*100</f>
        <v>68.48107483769897</v>
      </c>
    </row>
    <row r="9" spans="1:7" ht="12.75">
      <c r="A9" s="43" t="s">
        <v>8</v>
      </c>
      <c r="B9" s="8" t="s">
        <v>9</v>
      </c>
      <c r="C9" s="117">
        <f>C10</f>
        <v>1912</v>
      </c>
      <c r="D9" s="122">
        <f>D10</f>
        <v>1410.1</v>
      </c>
      <c r="E9" s="122">
        <f>E10</f>
        <v>1183.6</v>
      </c>
      <c r="F9" s="116">
        <f aca="true" t="shared" si="0" ref="F9:F41">E9/D9*100</f>
        <v>83.9373094106801</v>
      </c>
      <c r="G9" s="116">
        <f aca="true" t="shared" si="1" ref="G9:G41">E9/C9*100</f>
        <v>61.90376569037657</v>
      </c>
    </row>
    <row r="10" spans="1:7" ht="24.75" customHeight="1">
      <c r="A10" s="44" t="s">
        <v>10</v>
      </c>
      <c r="B10" s="10" t="s">
        <v>11</v>
      </c>
      <c r="C10" s="119">
        <v>1912</v>
      </c>
      <c r="D10" s="120">
        <v>1410.1</v>
      </c>
      <c r="E10" s="121">
        <v>1183.6</v>
      </c>
      <c r="F10" s="116">
        <f t="shared" si="0"/>
        <v>83.9373094106801</v>
      </c>
      <c r="G10" s="116">
        <f t="shared" si="1"/>
        <v>61.90376569037657</v>
      </c>
    </row>
    <row r="11" spans="1:7" ht="12.75">
      <c r="A11" s="43" t="s">
        <v>13</v>
      </c>
      <c r="B11" s="8" t="s">
        <v>14</v>
      </c>
      <c r="C11" s="122">
        <f>C12+C13</f>
        <v>3970.3</v>
      </c>
      <c r="D11" s="122">
        <f>D12+D13</f>
        <v>2726.3</v>
      </c>
      <c r="E11" s="122">
        <f>E12+E13</f>
        <v>2706.8</v>
      </c>
      <c r="F11" s="116">
        <f t="shared" si="0"/>
        <v>99.28474489234493</v>
      </c>
      <c r="G11" s="116">
        <f t="shared" si="1"/>
        <v>68.1762083469763</v>
      </c>
    </row>
    <row r="12" spans="1:7" ht="18.75" customHeight="1">
      <c r="A12" s="44" t="s">
        <v>37</v>
      </c>
      <c r="B12" s="10" t="s">
        <v>15</v>
      </c>
      <c r="C12" s="123">
        <v>470.3</v>
      </c>
      <c r="D12" s="120">
        <v>340.3</v>
      </c>
      <c r="E12" s="124">
        <v>282.8</v>
      </c>
      <c r="F12" s="116">
        <f t="shared" si="0"/>
        <v>83.10314428445488</v>
      </c>
      <c r="G12" s="116">
        <f t="shared" si="1"/>
        <v>60.13183074633213</v>
      </c>
    </row>
    <row r="13" spans="1:7" ht="25.5" customHeight="1">
      <c r="A13" s="43" t="s">
        <v>38</v>
      </c>
      <c r="B13" s="10" t="s">
        <v>16</v>
      </c>
      <c r="C13" s="123">
        <v>3500</v>
      </c>
      <c r="D13" s="120">
        <v>2386</v>
      </c>
      <c r="E13" s="124">
        <v>2424</v>
      </c>
      <c r="F13" s="116">
        <f t="shared" si="0"/>
        <v>101.59262363788768</v>
      </c>
      <c r="G13" s="116">
        <f t="shared" si="1"/>
        <v>69.25714285714287</v>
      </c>
    </row>
    <row r="14" spans="1:7" ht="25.5" customHeight="1">
      <c r="A14" s="43" t="s">
        <v>104</v>
      </c>
      <c r="B14" s="52" t="s">
        <v>12</v>
      </c>
      <c r="C14" s="117">
        <v>1</v>
      </c>
      <c r="D14" s="125">
        <v>1</v>
      </c>
      <c r="E14" s="126">
        <v>0.5</v>
      </c>
      <c r="F14" s="116">
        <f t="shared" si="0"/>
        <v>50</v>
      </c>
      <c r="G14" s="116">
        <f t="shared" si="1"/>
        <v>50</v>
      </c>
    </row>
    <row r="15" spans="1:7" ht="24.75" customHeight="1">
      <c r="A15" s="43" t="s">
        <v>104</v>
      </c>
      <c r="B15" s="10" t="s">
        <v>12</v>
      </c>
      <c r="C15" s="119">
        <v>1</v>
      </c>
      <c r="D15" s="125">
        <v>1</v>
      </c>
      <c r="E15" s="127">
        <v>0.5</v>
      </c>
      <c r="F15" s="116">
        <f t="shared" si="0"/>
        <v>50</v>
      </c>
      <c r="G15" s="116">
        <f t="shared" si="1"/>
        <v>50</v>
      </c>
    </row>
    <row r="16" spans="1:7" ht="25.5" customHeight="1">
      <c r="A16" s="43" t="s">
        <v>75</v>
      </c>
      <c r="B16" s="8" t="s">
        <v>74</v>
      </c>
      <c r="C16" s="117">
        <f>C17</f>
        <v>1649</v>
      </c>
      <c r="D16" s="118">
        <f>D17</f>
        <v>1349</v>
      </c>
      <c r="E16" s="118">
        <f>E17</f>
        <v>1267.3</v>
      </c>
      <c r="F16" s="116">
        <f t="shared" si="0"/>
        <v>93.94366197183098</v>
      </c>
      <c r="G16" s="116">
        <f t="shared" si="1"/>
        <v>76.85263796240145</v>
      </c>
    </row>
    <row r="17" spans="1:7" ht="20.25" customHeight="1">
      <c r="A17" s="44" t="s">
        <v>76</v>
      </c>
      <c r="B17" s="10" t="s">
        <v>74</v>
      </c>
      <c r="C17" s="119">
        <v>1649</v>
      </c>
      <c r="D17" s="128">
        <v>1349</v>
      </c>
      <c r="E17" s="127">
        <v>1267.3</v>
      </c>
      <c r="F17" s="116">
        <f t="shared" si="0"/>
        <v>93.94366197183098</v>
      </c>
      <c r="G17" s="116">
        <f t="shared" si="1"/>
        <v>76.85263796240145</v>
      </c>
    </row>
    <row r="18" spans="1:7" ht="48" customHeight="1">
      <c r="A18" s="43" t="s">
        <v>17</v>
      </c>
      <c r="B18" s="63" t="s">
        <v>18</v>
      </c>
      <c r="C18" s="122">
        <f>C19+C22</f>
        <v>2084.6</v>
      </c>
      <c r="D18" s="122">
        <f>D19+D22</f>
        <v>1577</v>
      </c>
      <c r="E18" s="122">
        <f>E19+E22</f>
        <v>939</v>
      </c>
      <c r="F18" s="116">
        <f t="shared" si="0"/>
        <v>59.5434369055168</v>
      </c>
      <c r="G18" s="116">
        <f t="shared" si="1"/>
        <v>45.044612875371776</v>
      </c>
    </row>
    <row r="19" spans="1:7" ht="54.75" customHeight="1">
      <c r="A19" s="44" t="s">
        <v>19</v>
      </c>
      <c r="B19" s="62" t="s">
        <v>20</v>
      </c>
      <c r="C19" s="122">
        <f>C20+C21</f>
        <v>1600</v>
      </c>
      <c r="D19" s="122">
        <f>D20+D21</f>
        <v>1214</v>
      </c>
      <c r="E19" s="122">
        <f>E20+E21</f>
        <v>663.5</v>
      </c>
      <c r="F19" s="116">
        <f t="shared" si="0"/>
        <v>54.65403624382208</v>
      </c>
      <c r="G19" s="116">
        <f t="shared" si="1"/>
        <v>41.46875</v>
      </c>
    </row>
    <row r="20" spans="1:7" ht="36.75" customHeight="1">
      <c r="A20" s="44" t="s">
        <v>21</v>
      </c>
      <c r="B20" s="62" t="s">
        <v>43</v>
      </c>
      <c r="C20" s="123">
        <v>1320</v>
      </c>
      <c r="D20" s="120">
        <v>1004</v>
      </c>
      <c r="E20" s="65">
        <v>547.5</v>
      </c>
      <c r="F20" s="116">
        <f t="shared" si="0"/>
        <v>54.53187250996015</v>
      </c>
      <c r="G20" s="116">
        <f t="shared" si="1"/>
        <v>41.47727272727273</v>
      </c>
    </row>
    <row r="21" spans="1:7" ht="30" customHeight="1">
      <c r="A21" s="44" t="s">
        <v>35</v>
      </c>
      <c r="B21" s="10" t="s">
        <v>36</v>
      </c>
      <c r="C21" s="123">
        <v>280</v>
      </c>
      <c r="D21" s="120">
        <v>210</v>
      </c>
      <c r="E21" s="124">
        <v>116</v>
      </c>
      <c r="F21" s="116">
        <f t="shared" si="0"/>
        <v>55.23809523809524</v>
      </c>
      <c r="G21" s="116">
        <f t="shared" si="1"/>
        <v>41.42857142857143</v>
      </c>
    </row>
    <row r="22" spans="1:7" ht="30" customHeight="1">
      <c r="A22" s="43" t="s">
        <v>77</v>
      </c>
      <c r="B22" s="52" t="s">
        <v>22</v>
      </c>
      <c r="C22" s="122">
        <f>C23+C24</f>
        <v>484.6</v>
      </c>
      <c r="D22" s="122">
        <f>D23+D24</f>
        <v>363</v>
      </c>
      <c r="E22" s="122">
        <f>E23+E24</f>
        <v>275.5</v>
      </c>
      <c r="F22" s="116">
        <f t="shared" si="0"/>
        <v>75.89531680440771</v>
      </c>
      <c r="G22" s="116">
        <f t="shared" si="1"/>
        <v>56.8510111432109</v>
      </c>
    </row>
    <row r="23" spans="1:7" ht="39.75" customHeight="1">
      <c r="A23" s="111" t="s">
        <v>106</v>
      </c>
      <c r="B23" s="85" t="s">
        <v>103</v>
      </c>
      <c r="C23" s="129">
        <v>384.6</v>
      </c>
      <c r="D23" s="130">
        <v>288</v>
      </c>
      <c r="E23" s="131">
        <v>212.3</v>
      </c>
      <c r="F23" s="116">
        <f t="shared" si="0"/>
        <v>73.71527777777777</v>
      </c>
      <c r="G23" s="116">
        <f t="shared" si="1"/>
        <v>55.20020800832033</v>
      </c>
    </row>
    <row r="24" spans="1:7" ht="54" customHeight="1">
      <c r="A24" s="44" t="s">
        <v>77</v>
      </c>
      <c r="B24" s="10" t="s">
        <v>22</v>
      </c>
      <c r="C24" s="123">
        <v>100</v>
      </c>
      <c r="D24" s="132">
        <v>75</v>
      </c>
      <c r="E24" s="133">
        <v>63.2</v>
      </c>
      <c r="F24" s="116">
        <f t="shared" si="0"/>
        <v>84.26666666666667</v>
      </c>
      <c r="G24" s="116">
        <f t="shared" si="1"/>
        <v>63.2</v>
      </c>
    </row>
    <row r="25" spans="1:7" ht="29.25" customHeight="1">
      <c r="A25" s="43" t="s">
        <v>23</v>
      </c>
      <c r="B25" s="8" t="s">
        <v>24</v>
      </c>
      <c r="C25" s="122">
        <f>C27</f>
        <v>250</v>
      </c>
      <c r="D25" s="122">
        <f>D27</f>
        <v>180</v>
      </c>
      <c r="E25" s="122">
        <f>E27</f>
        <v>204.6</v>
      </c>
      <c r="F25" s="116">
        <f t="shared" si="0"/>
        <v>113.66666666666667</v>
      </c>
      <c r="G25" s="116">
        <f t="shared" si="1"/>
        <v>81.84</v>
      </c>
    </row>
    <row r="26" spans="1:9" ht="35.25" customHeight="1" hidden="1">
      <c r="A26" s="111"/>
      <c r="B26" s="85"/>
      <c r="C26" s="129"/>
      <c r="D26" s="130"/>
      <c r="E26" s="134"/>
      <c r="F26" s="116" t="e">
        <f t="shared" si="0"/>
        <v>#DIV/0!</v>
      </c>
      <c r="G26" s="116" t="e">
        <f t="shared" si="1"/>
        <v>#DIV/0!</v>
      </c>
      <c r="H26" s="83"/>
      <c r="I26" s="83"/>
    </row>
    <row r="27" spans="1:9" ht="35.25" customHeight="1">
      <c r="A27" s="111" t="s">
        <v>84</v>
      </c>
      <c r="B27" s="85" t="s">
        <v>25</v>
      </c>
      <c r="C27" s="129">
        <v>250</v>
      </c>
      <c r="D27" s="135">
        <v>180</v>
      </c>
      <c r="E27" s="136">
        <v>204.6</v>
      </c>
      <c r="F27" s="116">
        <f t="shared" si="0"/>
        <v>113.66666666666667</v>
      </c>
      <c r="G27" s="116">
        <f t="shared" si="1"/>
        <v>81.84</v>
      </c>
      <c r="H27" s="83"/>
      <c r="I27" s="83"/>
    </row>
    <row r="28" spans="1:9" ht="35.25" customHeight="1">
      <c r="A28" s="43" t="s">
        <v>79</v>
      </c>
      <c r="B28" s="68" t="s">
        <v>105</v>
      </c>
      <c r="C28" s="122">
        <f>C29</f>
        <v>500</v>
      </c>
      <c r="D28" s="137">
        <f>D29</f>
        <v>350</v>
      </c>
      <c r="E28" s="137">
        <f>E29</f>
        <v>397.8</v>
      </c>
      <c r="F28" s="116">
        <f t="shared" si="0"/>
        <v>113.65714285714286</v>
      </c>
      <c r="G28" s="116">
        <f t="shared" si="1"/>
        <v>79.56</v>
      </c>
      <c r="H28" s="83"/>
      <c r="I28" s="83"/>
    </row>
    <row r="29" spans="1:7" ht="38.25" customHeight="1">
      <c r="A29" s="44" t="s">
        <v>80</v>
      </c>
      <c r="B29" s="62" t="s">
        <v>81</v>
      </c>
      <c r="C29" s="123">
        <v>500</v>
      </c>
      <c r="D29" s="128">
        <v>350</v>
      </c>
      <c r="E29" s="127">
        <v>397.8</v>
      </c>
      <c r="F29" s="116">
        <f t="shared" si="0"/>
        <v>113.65714285714286</v>
      </c>
      <c r="G29" s="116">
        <f t="shared" si="1"/>
        <v>79.56</v>
      </c>
    </row>
    <row r="30" spans="1:7" ht="26.25" customHeight="1">
      <c r="A30" s="43" t="s">
        <v>26</v>
      </c>
      <c r="B30" s="8" t="s">
        <v>27</v>
      </c>
      <c r="C30" s="122">
        <f>C31</f>
        <v>1478.9</v>
      </c>
      <c r="D30" s="137">
        <f>D31</f>
        <v>1378.9</v>
      </c>
      <c r="E30" s="138">
        <f>E31</f>
        <v>937.3</v>
      </c>
      <c r="F30" s="116">
        <f t="shared" si="0"/>
        <v>67.97447240554064</v>
      </c>
      <c r="G30" s="116">
        <f t="shared" si="1"/>
        <v>63.37818648995874</v>
      </c>
    </row>
    <row r="31" spans="1:7" ht="40.5" customHeight="1">
      <c r="A31" s="111" t="s">
        <v>85</v>
      </c>
      <c r="B31" s="85" t="s">
        <v>86</v>
      </c>
      <c r="C31" s="129">
        <v>1478.9</v>
      </c>
      <c r="D31" s="130">
        <v>1378.9</v>
      </c>
      <c r="E31" s="139">
        <v>937.3</v>
      </c>
      <c r="F31" s="116">
        <f t="shared" si="0"/>
        <v>67.97447240554064</v>
      </c>
      <c r="G31" s="116">
        <f t="shared" si="1"/>
        <v>63.37818648995874</v>
      </c>
    </row>
    <row r="32" spans="1:7" ht="29.25" customHeight="1">
      <c r="A32" s="43" t="s">
        <v>29</v>
      </c>
      <c r="B32" s="8" t="s">
        <v>30</v>
      </c>
      <c r="C32" s="117">
        <f>C33+C35+C36+C40</f>
        <v>8176.499999999999</v>
      </c>
      <c r="D32" s="117">
        <f>D33+D35+D36+D40</f>
        <v>5789.1</v>
      </c>
      <c r="E32" s="117">
        <f>E33+E35+E36+E40</f>
        <v>5193.9</v>
      </c>
      <c r="F32" s="116">
        <f t="shared" si="0"/>
        <v>89.71860911022438</v>
      </c>
      <c r="G32" s="116">
        <f t="shared" si="1"/>
        <v>63.52228948816732</v>
      </c>
    </row>
    <row r="33" spans="1:7" ht="36.75" customHeight="1">
      <c r="A33" s="44" t="s">
        <v>40</v>
      </c>
      <c r="B33" s="11" t="s">
        <v>39</v>
      </c>
      <c r="C33" s="117">
        <v>7632</v>
      </c>
      <c r="D33" s="120">
        <v>5519.5</v>
      </c>
      <c r="E33" s="124">
        <v>4912.9</v>
      </c>
      <c r="F33" s="116">
        <f t="shared" si="0"/>
        <v>89.00987408279735</v>
      </c>
      <c r="G33" s="116">
        <f t="shared" si="1"/>
        <v>64.37237945492662</v>
      </c>
    </row>
    <row r="34" spans="1:7" ht="1.5" customHeight="1" hidden="1">
      <c r="A34" s="44"/>
      <c r="B34" s="62"/>
      <c r="C34" s="122"/>
      <c r="D34" s="140"/>
      <c r="E34" s="65"/>
      <c r="F34" s="116" t="e">
        <f t="shared" si="0"/>
        <v>#DIV/0!</v>
      </c>
      <c r="G34" s="116" t="e">
        <f t="shared" si="1"/>
        <v>#DIV/0!</v>
      </c>
    </row>
    <row r="35" spans="1:7" ht="39.75" customHeight="1">
      <c r="A35" s="44" t="s">
        <v>41</v>
      </c>
      <c r="B35" s="65" t="s">
        <v>42</v>
      </c>
      <c r="C35" s="123">
        <v>196.9</v>
      </c>
      <c r="D35" s="120">
        <v>196.9</v>
      </c>
      <c r="E35" s="65">
        <v>196.9</v>
      </c>
      <c r="F35" s="116">
        <f t="shared" si="0"/>
        <v>100</v>
      </c>
      <c r="G35" s="116">
        <f t="shared" si="1"/>
        <v>100</v>
      </c>
    </row>
    <row r="36" spans="1:7" ht="37.5" customHeight="1">
      <c r="A36" s="44" t="s">
        <v>44</v>
      </c>
      <c r="B36" s="62" t="s">
        <v>45</v>
      </c>
      <c r="C36" s="123">
        <v>54.7</v>
      </c>
      <c r="D36" s="120">
        <v>41.1</v>
      </c>
      <c r="E36" s="124">
        <v>41.1</v>
      </c>
      <c r="F36" s="116">
        <f t="shared" si="0"/>
        <v>100</v>
      </c>
      <c r="G36" s="116">
        <f t="shared" si="1"/>
        <v>75.13711151736746</v>
      </c>
    </row>
    <row r="37" spans="1:7" ht="36.75" customHeight="1" hidden="1" thickBot="1">
      <c r="A37" s="43" t="s">
        <v>32</v>
      </c>
      <c r="B37" s="63" t="s">
        <v>33</v>
      </c>
      <c r="C37" s="122">
        <f>C38+C39</f>
        <v>0</v>
      </c>
      <c r="D37" s="137">
        <f>D38+D39</f>
        <v>0</v>
      </c>
      <c r="E37" s="137">
        <f>E38+E39</f>
        <v>0</v>
      </c>
      <c r="F37" s="116" t="e">
        <f t="shared" si="0"/>
        <v>#DIV/0!</v>
      </c>
      <c r="G37" s="116" t="e">
        <f t="shared" si="1"/>
        <v>#DIV/0!</v>
      </c>
    </row>
    <row r="38" spans="1:7" ht="26.25" customHeight="1" hidden="1">
      <c r="A38" s="112"/>
      <c r="B38" s="75"/>
      <c r="C38" s="123"/>
      <c r="D38" s="141"/>
      <c r="E38" s="142"/>
      <c r="F38" s="116" t="e">
        <f t="shared" si="0"/>
        <v>#DIV/0!</v>
      </c>
      <c r="G38" s="116" t="e">
        <f t="shared" si="1"/>
        <v>#DIV/0!</v>
      </c>
    </row>
    <row r="39" spans="1:7" ht="30" customHeight="1" hidden="1" thickBot="1">
      <c r="A39" s="113"/>
      <c r="B39" s="75"/>
      <c r="C39" s="143"/>
      <c r="D39" s="141"/>
      <c r="E39" s="144"/>
      <c r="F39" s="116" t="e">
        <f t="shared" si="0"/>
        <v>#DIV/0!</v>
      </c>
      <c r="G39" s="116" t="e">
        <f t="shared" si="1"/>
        <v>#DIV/0!</v>
      </c>
    </row>
    <row r="40" spans="1:7" ht="42.75" customHeight="1" thickBot="1">
      <c r="A40" s="114" t="s">
        <v>113</v>
      </c>
      <c r="B40" s="94" t="s">
        <v>114</v>
      </c>
      <c r="C40" s="145">
        <v>292.9</v>
      </c>
      <c r="D40" s="146">
        <v>31.6</v>
      </c>
      <c r="E40" s="147">
        <v>43</v>
      </c>
      <c r="F40" s="116">
        <f t="shared" si="0"/>
        <v>136.0759493670886</v>
      </c>
      <c r="G40" s="116">
        <f t="shared" si="1"/>
        <v>14.680778422669855</v>
      </c>
    </row>
    <row r="41" spans="1:7" ht="23.25" customHeight="1" thickBot="1">
      <c r="A41" s="3"/>
      <c r="B41" s="64" t="s">
        <v>34</v>
      </c>
      <c r="C41" s="148">
        <f>C32+C30+C28+C25+C18+C8</f>
        <v>20022.3</v>
      </c>
      <c r="D41" s="148">
        <f>D32+D30+D28+D25+D18+D8</f>
        <v>14761.4</v>
      </c>
      <c r="E41" s="148">
        <f>E32+E30+E28+E25+E18+E8</f>
        <v>12830.8</v>
      </c>
      <c r="F41" s="116">
        <f t="shared" si="0"/>
        <v>86.92129472814231</v>
      </c>
      <c r="G41" s="116">
        <f t="shared" si="1"/>
        <v>64.08254795902567</v>
      </c>
    </row>
  </sheetData>
  <mergeCells count="5">
    <mergeCell ref="A6:F6"/>
    <mergeCell ref="B1:C1"/>
    <mergeCell ref="A2:C2"/>
    <mergeCell ref="B3:C3"/>
    <mergeCell ref="A5:C5"/>
  </mergeCells>
  <printOptions/>
  <pageMargins left="0.31496062992125984" right="0.1968503937007874" top="0.5905511811023623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31">
      <selection activeCell="F36" sqref="F36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107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99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97" t="s">
        <v>98</v>
      </c>
      <c r="D7" s="57" t="s">
        <v>100</v>
      </c>
      <c r="E7" s="57" t="s">
        <v>101</v>
      </c>
      <c r="F7" s="73" t="s">
        <v>102</v>
      </c>
    </row>
    <row r="8" spans="1:6" ht="12.75">
      <c r="A8" s="5" t="s">
        <v>6</v>
      </c>
      <c r="B8" s="6" t="s">
        <v>7</v>
      </c>
      <c r="C8" s="104">
        <f>C9+C11+C14+C16</f>
        <v>7532.3</v>
      </c>
      <c r="D8" s="104">
        <f>D9+D11+D16</f>
        <v>1492</v>
      </c>
      <c r="E8" s="104">
        <f>E9+E11+E16+E14</f>
        <v>1452.8</v>
      </c>
      <c r="F8" s="23">
        <f aca="true" t="shared" si="0" ref="F8:F13">E8/D8*100</f>
        <v>97.37265415549598</v>
      </c>
    </row>
    <row r="9" spans="1:6" ht="12.75">
      <c r="A9" s="7" t="s">
        <v>8</v>
      </c>
      <c r="B9" s="8" t="s">
        <v>9</v>
      </c>
      <c r="C9" s="103">
        <f>C10</f>
        <v>1912</v>
      </c>
      <c r="D9" s="17">
        <v>453</v>
      </c>
      <c r="E9" s="17">
        <f>E10</f>
        <v>398.2</v>
      </c>
      <c r="F9" s="23">
        <f t="shared" si="0"/>
        <v>87.9028697571744</v>
      </c>
    </row>
    <row r="10" spans="1:6" ht="24.75" customHeight="1">
      <c r="A10" s="9" t="s">
        <v>10</v>
      </c>
      <c r="B10" s="10" t="s">
        <v>11</v>
      </c>
      <c r="C10" s="55">
        <v>1912</v>
      </c>
      <c r="D10" s="16">
        <v>453</v>
      </c>
      <c r="E10" s="60">
        <v>398.2</v>
      </c>
      <c r="F10" s="23">
        <f t="shared" si="0"/>
        <v>87.9028697571744</v>
      </c>
    </row>
    <row r="11" spans="1:6" ht="12.75">
      <c r="A11" s="7" t="s">
        <v>13</v>
      </c>
      <c r="B11" s="8" t="s">
        <v>14</v>
      </c>
      <c r="C11" s="98">
        <f>C12+C13</f>
        <v>3970.3</v>
      </c>
      <c r="D11" s="17">
        <f>D12+D13</f>
        <v>739</v>
      </c>
      <c r="E11" s="17">
        <f>E12+E13</f>
        <v>711.3000000000001</v>
      </c>
      <c r="F11" s="23">
        <f t="shared" si="0"/>
        <v>96.25169147496618</v>
      </c>
    </row>
    <row r="12" spans="1:6" ht="18.75" customHeight="1">
      <c r="A12" s="9" t="s">
        <v>37</v>
      </c>
      <c r="B12" s="10" t="s">
        <v>15</v>
      </c>
      <c r="C12" s="99">
        <v>470.3</v>
      </c>
      <c r="D12" s="16">
        <v>100</v>
      </c>
      <c r="E12" s="61">
        <v>56.1</v>
      </c>
      <c r="F12" s="23">
        <f t="shared" si="0"/>
        <v>56.10000000000001</v>
      </c>
    </row>
    <row r="13" spans="1:6" ht="20.25" customHeight="1">
      <c r="A13" s="7" t="s">
        <v>38</v>
      </c>
      <c r="B13" s="10" t="s">
        <v>16</v>
      </c>
      <c r="C13" s="99">
        <v>3500</v>
      </c>
      <c r="D13" s="16">
        <v>639</v>
      </c>
      <c r="E13" s="61">
        <v>655.2</v>
      </c>
      <c r="F13" s="23">
        <f t="shared" si="0"/>
        <v>102.53521126760563</v>
      </c>
    </row>
    <row r="14" spans="1:6" ht="25.5" customHeight="1">
      <c r="A14" s="7" t="s">
        <v>104</v>
      </c>
      <c r="B14" s="52" t="s">
        <v>12</v>
      </c>
      <c r="C14" s="103">
        <v>1</v>
      </c>
      <c r="D14" s="18">
        <v>0</v>
      </c>
      <c r="E14" s="70">
        <v>0.5</v>
      </c>
      <c r="F14" s="23"/>
    </row>
    <row r="15" spans="1:6" ht="20.25" customHeight="1">
      <c r="A15" s="7" t="s">
        <v>104</v>
      </c>
      <c r="B15" s="10" t="s">
        <v>12</v>
      </c>
      <c r="C15" s="55">
        <v>1</v>
      </c>
      <c r="D15" s="18">
        <v>0</v>
      </c>
      <c r="E15" s="70">
        <v>0.5</v>
      </c>
      <c r="F15" s="23"/>
    </row>
    <row r="16" spans="1:6" ht="20.25" customHeight="1">
      <c r="A16" s="7" t="s">
        <v>75</v>
      </c>
      <c r="B16" s="8" t="s">
        <v>74</v>
      </c>
      <c r="C16" s="103">
        <f>C17</f>
        <v>1649</v>
      </c>
      <c r="D16" s="17">
        <f>D17</f>
        <v>300</v>
      </c>
      <c r="E16" s="17">
        <f>E17</f>
        <v>342.8</v>
      </c>
      <c r="F16" s="23">
        <f>E16/D16*100</f>
        <v>114.26666666666667</v>
      </c>
    </row>
    <row r="17" spans="1:6" ht="20.25" customHeight="1">
      <c r="A17" s="9" t="s">
        <v>76</v>
      </c>
      <c r="B17" s="10" t="s">
        <v>74</v>
      </c>
      <c r="C17" s="55">
        <v>1649</v>
      </c>
      <c r="D17" s="18">
        <v>300</v>
      </c>
      <c r="E17" s="70">
        <v>342.8</v>
      </c>
      <c r="F17" s="23">
        <f>E17/D17*100</f>
        <v>114.26666666666667</v>
      </c>
    </row>
    <row r="18" spans="1:6" ht="48" customHeight="1">
      <c r="A18" s="7" t="s">
        <v>17</v>
      </c>
      <c r="B18" s="63" t="s">
        <v>18</v>
      </c>
      <c r="C18" s="98">
        <f>C19+C22</f>
        <v>2084.6</v>
      </c>
      <c r="D18" s="98">
        <f>D19+D22</f>
        <v>505</v>
      </c>
      <c r="E18" s="98">
        <f>E19+E22</f>
        <v>187</v>
      </c>
      <c r="F18" s="106">
        <f>F19+F22</f>
        <v>184.31160903851986</v>
      </c>
    </row>
    <row r="19" spans="1:6" ht="54.75" customHeight="1">
      <c r="A19" s="9" t="s">
        <v>19</v>
      </c>
      <c r="B19" s="62" t="s">
        <v>20</v>
      </c>
      <c r="C19" s="98">
        <f>C20+C21</f>
        <v>1600</v>
      </c>
      <c r="D19" s="98">
        <f>D20+D21</f>
        <v>384</v>
      </c>
      <c r="E19" s="98">
        <f>E20+E21</f>
        <v>137.3</v>
      </c>
      <c r="F19" s="106">
        <f>F20+F21</f>
        <v>56.60327570518653</v>
      </c>
    </row>
    <row r="20" spans="1:6" ht="36.75" customHeight="1">
      <c r="A20" s="9" t="s">
        <v>21</v>
      </c>
      <c r="B20" s="62" t="s">
        <v>43</v>
      </c>
      <c r="C20" s="99">
        <v>1320</v>
      </c>
      <c r="D20" s="16">
        <v>314</v>
      </c>
      <c r="E20" s="66">
        <v>125.7</v>
      </c>
      <c r="F20" s="23">
        <f>E20/D20*100</f>
        <v>40.031847133757964</v>
      </c>
    </row>
    <row r="21" spans="1:6" ht="30" customHeight="1">
      <c r="A21" s="9" t="s">
        <v>35</v>
      </c>
      <c r="B21" s="10" t="s">
        <v>36</v>
      </c>
      <c r="C21" s="99">
        <v>280</v>
      </c>
      <c r="D21" s="16">
        <v>70</v>
      </c>
      <c r="E21" s="61">
        <v>11.6</v>
      </c>
      <c r="F21" s="23">
        <f>E21/D21*100</f>
        <v>16.57142857142857</v>
      </c>
    </row>
    <row r="22" spans="1:6" ht="30" customHeight="1">
      <c r="A22" s="7" t="s">
        <v>77</v>
      </c>
      <c r="B22" s="52" t="s">
        <v>22</v>
      </c>
      <c r="C22" s="98">
        <f>C23+C24</f>
        <v>484.6</v>
      </c>
      <c r="D22" s="98">
        <f>D23+D24</f>
        <v>121</v>
      </c>
      <c r="E22" s="98">
        <f>E23+E24</f>
        <v>49.7</v>
      </c>
      <c r="F22" s="23">
        <f>F23+F24</f>
        <v>127.70833333333334</v>
      </c>
    </row>
    <row r="23" spans="1:6" ht="39.75" customHeight="1">
      <c r="A23" s="84" t="s">
        <v>106</v>
      </c>
      <c r="B23" s="85" t="s">
        <v>103</v>
      </c>
      <c r="C23" s="100">
        <v>384.6</v>
      </c>
      <c r="D23" s="87">
        <v>96</v>
      </c>
      <c r="E23" s="105">
        <v>26.6</v>
      </c>
      <c r="F23" s="89">
        <f>E23/D23*100</f>
        <v>27.708333333333336</v>
      </c>
    </row>
    <row r="24" spans="1:6" ht="54" customHeight="1">
      <c r="A24" s="9" t="s">
        <v>77</v>
      </c>
      <c r="B24" s="10" t="s">
        <v>22</v>
      </c>
      <c r="C24" s="99">
        <v>100</v>
      </c>
      <c r="D24" s="30">
        <v>25</v>
      </c>
      <c r="E24" s="72">
        <v>23.1</v>
      </c>
      <c r="F24" s="23">
        <v>100</v>
      </c>
    </row>
    <row r="25" spans="1:6" ht="29.25" customHeight="1">
      <c r="A25" s="7" t="s">
        <v>23</v>
      </c>
      <c r="B25" s="8" t="s">
        <v>24</v>
      </c>
      <c r="C25" s="98">
        <f>C27</f>
        <v>250</v>
      </c>
      <c r="D25" s="98">
        <f>D27</f>
        <v>60</v>
      </c>
      <c r="E25" s="98">
        <f>E27</f>
        <v>52.2</v>
      </c>
      <c r="F25" s="23">
        <f>E25/D25*100</f>
        <v>87</v>
      </c>
    </row>
    <row r="26" spans="1:9" ht="35.25" customHeight="1" hidden="1">
      <c r="A26" s="84"/>
      <c r="B26" s="85"/>
      <c r="C26" s="100"/>
      <c r="D26" s="87"/>
      <c r="E26" s="88"/>
      <c r="F26" s="89"/>
      <c r="H26" s="83"/>
      <c r="I26" s="83"/>
    </row>
    <row r="27" spans="1:9" ht="35.25" customHeight="1">
      <c r="A27" s="84" t="s">
        <v>84</v>
      </c>
      <c r="B27" s="85" t="s">
        <v>25</v>
      </c>
      <c r="C27" s="100">
        <v>250</v>
      </c>
      <c r="D27" s="86">
        <v>60</v>
      </c>
      <c r="E27" s="107">
        <v>52.2</v>
      </c>
      <c r="F27" s="89"/>
      <c r="H27" s="83"/>
      <c r="I27" s="83"/>
    </row>
    <row r="28" spans="1:9" ht="35.25" customHeight="1">
      <c r="A28" s="7" t="s">
        <v>79</v>
      </c>
      <c r="B28" s="68" t="s">
        <v>105</v>
      </c>
      <c r="C28" s="98">
        <f>C29</f>
        <v>500</v>
      </c>
      <c r="D28" s="22">
        <f>D29</f>
        <v>50</v>
      </c>
      <c r="E28" s="71">
        <v>136.3</v>
      </c>
      <c r="F28" s="23">
        <f>E28/D28*100</f>
        <v>272.6</v>
      </c>
      <c r="H28" s="83"/>
      <c r="I28" s="83"/>
    </row>
    <row r="29" spans="1:6" ht="38.25" customHeight="1">
      <c r="A29" s="9" t="s">
        <v>80</v>
      </c>
      <c r="B29" s="62" t="s">
        <v>81</v>
      </c>
      <c r="C29" s="99">
        <v>500</v>
      </c>
      <c r="D29" s="18">
        <v>50</v>
      </c>
      <c r="E29" s="70">
        <v>136.3</v>
      </c>
      <c r="F29" s="23">
        <f>E29/D29*100</f>
        <v>272.6</v>
      </c>
    </row>
    <row r="30" spans="1:6" ht="26.25" customHeight="1">
      <c r="A30" s="7" t="s">
        <v>26</v>
      </c>
      <c r="B30" s="8" t="s">
        <v>27</v>
      </c>
      <c r="C30" s="98">
        <f>C31</f>
        <v>300</v>
      </c>
      <c r="D30" s="22">
        <f>D31</f>
        <v>0</v>
      </c>
      <c r="E30" s="69">
        <f>E31</f>
        <v>500</v>
      </c>
      <c r="F30" s="23"/>
    </row>
    <row r="31" spans="1:6" ht="40.5" customHeight="1">
      <c r="A31" s="84" t="s">
        <v>85</v>
      </c>
      <c r="B31" s="85" t="s">
        <v>86</v>
      </c>
      <c r="C31" s="100">
        <v>300</v>
      </c>
      <c r="D31" s="87">
        <v>0</v>
      </c>
      <c r="E31" s="90">
        <v>500</v>
      </c>
      <c r="F31" s="23"/>
    </row>
    <row r="32" spans="1:6" ht="29.25" customHeight="1">
      <c r="A32" s="7" t="s">
        <v>29</v>
      </c>
      <c r="B32" s="8" t="s">
        <v>30</v>
      </c>
      <c r="C32" s="103">
        <f>C33+C35+C36</f>
        <v>7686.7</v>
      </c>
      <c r="D32" s="103">
        <f>D33+D35+D36</f>
        <v>1506</v>
      </c>
      <c r="E32" s="22">
        <f>E33+E35+E36</f>
        <v>2302.6</v>
      </c>
      <c r="F32" s="23">
        <f>E32/D32*100</f>
        <v>152.89508632138114</v>
      </c>
    </row>
    <row r="33" spans="1:6" ht="36.75" customHeight="1">
      <c r="A33" s="9" t="s">
        <v>40</v>
      </c>
      <c r="B33" s="11" t="s">
        <v>39</v>
      </c>
      <c r="C33" s="103">
        <v>7632</v>
      </c>
      <c r="D33" s="16">
        <v>1492.3</v>
      </c>
      <c r="E33" s="61">
        <v>2092</v>
      </c>
      <c r="F33" s="23">
        <f>E33/D33*100</f>
        <v>140.1862896200496</v>
      </c>
    </row>
    <row r="34" spans="1:6" ht="1.5" customHeight="1" hidden="1">
      <c r="A34" s="9"/>
      <c r="B34" s="62"/>
      <c r="C34" s="98"/>
      <c r="D34" s="15"/>
      <c r="E34" s="66"/>
      <c r="F34" s="23" t="e">
        <f>E34/D34*100</f>
        <v>#DIV/0!</v>
      </c>
    </row>
    <row r="35" spans="1:6" ht="36" customHeight="1">
      <c r="A35" s="9" t="s">
        <v>41</v>
      </c>
      <c r="B35" s="65" t="s">
        <v>42</v>
      </c>
      <c r="C35" s="99"/>
      <c r="D35" s="16"/>
      <c r="E35" s="66">
        <v>196.9</v>
      </c>
      <c r="F35" s="23"/>
    </row>
    <row r="36" spans="1:6" ht="33.75" customHeight="1" thickBot="1">
      <c r="A36" s="44" t="s">
        <v>44</v>
      </c>
      <c r="B36" s="62" t="s">
        <v>45</v>
      </c>
      <c r="C36" s="99">
        <v>54.7</v>
      </c>
      <c r="D36" s="16">
        <v>13.7</v>
      </c>
      <c r="E36" s="61">
        <v>13.7</v>
      </c>
      <c r="F36" s="23">
        <f>E36/D36*100</f>
        <v>100</v>
      </c>
    </row>
    <row r="37" spans="1:6" ht="36.75" customHeight="1" hidden="1" thickBot="1">
      <c r="A37" s="7" t="s">
        <v>32</v>
      </c>
      <c r="B37" s="63" t="s">
        <v>33</v>
      </c>
      <c r="C37" s="98">
        <f>C38+C39</f>
        <v>0</v>
      </c>
      <c r="D37" s="22">
        <f>D38+D39</f>
        <v>0</v>
      </c>
      <c r="E37" s="22">
        <f>E38+E39</f>
        <v>0</v>
      </c>
      <c r="F37" s="23" t="e">
        <f>E37/D37*100</f>
        <v>#DIV/0!</v>
      </c>
    </row>
    <row r="38" spans="1:6" ht="26.25" customHeight="1" hidden="1">
      <c r="A38" s="74"/>
      <c r="B38" s="75"/>
      <c r="C38" s="99"/>
      <c r="D38" s="77"/>
      <c r="E38" s="78"/>
      <c r="F38" s="79"/>
    </row>
    <row r="39" spans="1:6" ht="30" customHeight="1" hidden="1" thickBot="1">
      <c r="A39" s="80"/>
      <c r="B39" s="75"/>
      <c r="C39" s="101"/>
      <c r="D39" s="77"/>
      <c r="E39" s="82"/>
      <c r="F39" s="79"/>
    </row>
    <row r="40" spans="1:6" ht="13.5" thickBot="1">
      <c r="A40" s="3"/>
      <c r="B40" s="64" t="s">
        <v>34</v>
      </c>
      <c r="C40" s="102">
        <f>C32+C30+C28+C25+C18+C8</f>
        <v>18353.600000000002</v>
      </c>
      <c r="D40" s="102">
        <f>D32+D30+D28+D25+D18+D8</f>
        <v>3613</v>
      </c>
      <c r="E40" s="102">
        <f>E32+E30+E28+E25+E18+E8</f>
        <v>4630.9</v>
      </c>
      <c r="F40" s="23">
        <f>E40/D40*100</f>
        <v>128.17326321616383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E29" sqref="E29"/>
    </sheetView>
  </sheetViews>
  <sheetFormatPr defaultColWidth="9.140625" defaultRowHeight="12.75"/>
  <cols>
    <col min="1" max="1" width="20.57421875" style="0" customWidth="1"/>
    <col min="2" max="2" width="31.28125" style="0" customWidth="1"/>
    <col min="3" max="3" width="10.140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112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108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97" t="s">
        <v>98</v>
      </c>
      <c r="D7" s="57" t="s">
        <v>109</v>
      </c>
      <c r="E7" s="57" t="s">
        <v>110</v>
      </c>
      <c r="F7" s="73" t="s">
        <v>111</v>
      </c>
    </row>
    <row r="8" spans="1:6" ht="12.75">
      <c r="A8" s="5" t="s">
        <v>6</v>
      </c>
      <c r="B8" s="6" t="s">
        <v>7</v>
      </c>
      <c r="C8" s="104">
        <f>C9+C11+C14+C16</f>
        <v>7532.3</v>
      </c>
      <c r="D8" s="104">
        <f>D9+D11+D14+D16</f>
        <v>3342.1</v>
      </c>
      <c r="E8" s="104">
        <f>E9+E11+E14+E16</f>
        <v>3305.4</v>
      </c>
      <c r="F8" s="23">
        <f aca="true" t="shared" si="0" ref="F8:F41">E8/D8*100</f>
        <v>98.90188803446935</v>
      </c>
    </row>
    <row r="9" spans="1:6" ht="12.75">
      <c r="A9" s="7" t="s">
        <v>8</v>
      </c>
      <c r="B9" s="8" t="s">
        <v>9</v>
      </c>
      <c r="C9" s="103">
        <f>C10</f>
        <v>1912</v>
      </c>
      <c r="D9" s="17">
        <v>906.6</v>
      </c>
      <c r="E9" s="17">
        <f>E10</f>
        <v>843.6</v>
      </c>
      <c r="F9" s="23">
        <f t="shared" si="0"/>
        <v>93.05095962938451</v>
      </c>
    </row>
    <row r="10" spans="1:6" ht="24.75" customHeight="1">
      <c r="A10" s="9" t="s">
        <v>10</v>
      </c>
      <c r="B10" s="10" t="s">
        <v>11</v>
      </c>
      <c r="C10" s="55">
        <v>1912</v>
      </c>
      <c r="D10" s="16">
        <v>906.6</v>
      </c>
      <c r="E10" s="60">
        <v>843.6</v>
      </c>
      <c r="F10" s="23">
        <f t="shared" si="0"/>
        <v>93.05095962938451</v>
      </c>
    </row>
    <row r="11" spans="1:6" ht="12.75">
      <c r="A11" s="7" t="s">
        <v>13</v>
      </c>
      <c r="B11" s="8" t="s">
        <v>14</v>
      </c>
      <c r="C11" s="98">
        <f>C12+C13</f>
        <v>3970.3</v>
      </c>
      <c r="D11" s="17">
        <f>D12+D13</f>
        <v>1635</v>
      </c>
      <c r="E11" s="17">
        <f>E12+E13</f>
        <v>1477.3000000000002</v>
      </c>
      <c r="F11" s="23">
        <f t="shared" si="0"/>
        <v>90.35474006116209</v>
      </c>
    </row>
    <row r="12" spans="1:6" ht="18.75" customHeight="1">
      <c r="A12" s="9" t="s">
        <v>37</v>
      </c>
      <c r="B12" s="10" t="s">
        <v>15</v>
      </c>
      <c r="C12" s="99">
        <v>470.3</v>
      </c>
      <c r="D12" s="16">
        <v>202</v>
      </c>
      <c r="E12" s="61">
        <v>84.4</v>
      </c>
      <c r="F12" s="23">
        <f t="shared" si="0"/>
        <v>41.78217821782179</v>
      </c>
    </row>
    <row r="13" spans="1:6" ht="20.25" customHeight="1">
      <c r="A13" s="7" t="s">
        <v>38</v>
      </c>
      <c r="B13" s="10" t="s">
        <v>16</v>
      </c>
      <c r="C13" s="99">
        <v>3500</v>
      </c>
      <c r="D13" s="16">
        <v>1433</v>
      </c>
      <c r="E13" s="61">
        <v>1392.9</v>
      </c>
      <c r="F13" s="23">
        <f t="shared" si="0"/>
        <v>97.20167480809491</v>
      </c>
    </row>
    <row r="14" spans="1:6" ht="25.5" customHeight="1">
      <c r="A14" s="7" t="s">
        <v>104</v>
      </c>
      <c r="B14" s="52" t="s">
        <v>12</v>
      </c>
      <c r="C14" s="103">
        <v>1</v>
      </c>
      <c r="D14" s="17">
        <v>0.5</v>
      </c>
      <c r="E14" s="109">
        <v>0.5</v>
      </c>
      <c r="F14" s="23">
        <f t="shared" si="0"/>
        <v>100</v>
      </c>
    </row>
    <row r="15" spans="1:6" ht="20.25" customHeight="1">
      <c r="A15" s="7" t="s">
        <v>104</v>
      </c>
      <c r="B15" s="10" t="s">
        <v>12</v>
      </c>
      <c r="C15" s="55">
        <v>1</v>
      </c>
      <c r="D15" s="18">
        <v>0.5</v>
      </c>
      <c r="E15" s="70">
        <v>0.5</v>
      </c>
      <c r="F15" s="23">
        <f t="shared" si="0"/>
        <v>100</v>
      </c>
    </row>
    <row r="16" spans="1:6" ht="20.25" customHeight="1">
      <c r="A16" s="7" t="s">
        <v>75</v>
      </c>
      <c r="B16" s="8" t="s">
        <v>74</v>
      </c>
      <c r="C16" s="103">
        <f>C17</f>
        <v>1649</v>
      </c>
      <c r="D16" s="17">
        <v>800</v>
      </c>
      <c r="E16" s="17">
        <f>E17</f>
        <v>984</v>
      </c>
      <c r="F16" s="23">
        <f t="shared" si="0"/>
        <v>123</v>
      </c>
    </row>
    <row r="17" spans="1:6" ht="20.25" customHeight="1">
      <c r="A17" s="9" t="s">
        <v>76</v>
      </c>
      <c r="B17" s="10" t="s">
        <v>74</v>
      </c>
      <c r="C17" s="55">
        <v>1649</v>
      </c>
      <c r="D17" s="18">
        <v>800</v>
      </c>
      <c r="E17" s="70">
        <v>984</v>
      </c>
      <c r="F17" s="23">
        <f t="shared" si="0"/>
        <v>123</v>
      </c>
    </row>
    <row r="18" spans="1:6" ht="48" customHeight="1">
      <c r="A18" s="7" t="s">
        <v>17</v>
      </c>
      <c r="B18" s="63" t="s">
        <v>18</v>
      </c>
      <c r="C18" s="98">
        <f>C19+C22</f>
        <v>2084.6</v>
      </c>
      <c r="D18" s="98">
        <f>D19+D22</f>
        <v>1026</v>
      </c>
      <c r="E18" s="98">
        <f>E19+E22</f>
        <v>642.5999999999999</v>
      </c>
      <c r="F18" s="23">
        <f t="shared" si="0"/>
        <v>62.63157894736842</v>
      </c>
    </row>
    <row r="19" spans="1:6" ht="54.75" customHeight="1">
      <c r="A19" s="9" t="s">
        <v>19</v>
      </c>
      <c r="B19" s="62" t="s">
        <v>20</v>
      </c>
      <c r="C19" s="98">
        <f>C20+C21</f>
        <v>1600</v>
      </c>
      <c r="D19" s="98">
        <f>D20+D21</f>
        <v>784</v>
      </c>
      <c r="E19" s="98">
        <f>E20+E21</f>
        <v>445.59999999999997</v>
      </c>
      <c r="F19" s="23">
        <f t="shared" si="0"/>
        <v>56.836734693877546</v>
      </c>
    </row>
    <row r="20" spans="1:6" ht="36.75" customHeight="1">
      <c r="A20" s="9" t="s">
        <v>21</v>
      </c>
      <c r="B20" s="62" t="s">
        <v>43</v>
      </c>
      <c r="C20" s="99">
        <v>1320</v>
      </c>
      <c r="D20" s="16">
        <v>644</v>
      </c>
      <c r="E20" s="66">
        <v>365.9</v>
      </c>
      <c r="F20" s="23">
        <f t="shared" si="0"/>
        <v>56.8167701863354</v>
      </c>
    </row>
    <row r="21" spans="1:6" ht="30" customHeight="1">
      <c r="A21" s="9" t="s">
        <v>35</v>
      </c>
      <c r="B21" s="10" t="s">
        <v>36</v>
      </c>
      <c r="C21" s="99">
        <v>280</v>
      </c>
      <c r="D21" s="16">
        <v>140</v>
      </c>
      <c r="E21" s="61">
        <v>79.7</v>
      </c>
      <c r="F21" s="23">
        <f t="shared" si="0"/>
        <v>56.92857142857143</v>
      </c>
    </row>
    <row r="22" spans="1:6" ht="30" customHeight="1">
      <c r="A22" s="7" t="s">
        <v>77</v>
      </c>
      <c r="B22" s="52" t="s">
        <v>22</v>
      </c>
      <c r="C22" s="98">
        <f>C23+C24</f>
        <v>484.6</v>
      </c>
      <c r="D22" s="98">
        <f>D23+D24</f>
        <v>242</v>
      </c>
      <c r="E22" s="98">
        <f>E23+E24</f>
        <v>197</v>
      </c>
      <c r="F22" s="23">
        <f t="shared" si="0"/>
        <v>81.40495867768594</v>
      </c>
    </row>
    <row r="23" spans="1:6" ht="39.75" customHeight="1">
      <c r="A23" s="84" t="s">
        <v>106</v>
      </c>
      <c r="B23" s="85" t="s">
        <v>103</v>
      </c>
      <c r="C23" s="100">
        <v>384.6</v>
      </c>
      <c r="D23" s="87">
        <v>192</v>
      </c>
      <c r="E23" s="105">
        <v>155.9</v>
      </c>
      <c r="F23" s="23">
        <f t="shared" si="0"/>
        <v>81.19791666666667</v>
      </c>
    </row>
    <row r="24" spans="1:6" ht="54" customHeight="1">
      <c r="A24" s="9" t="s">
        <v>77</v>
      </c>
      <c r="B24" s="10" t="s">
        <v>22</v>
      </c>
      <c r="C24" s="99">
        <v>100</v>
      </c>
      <c r="D24" s="30">
        <v>50</v>
      </c>
      <c r="E24" s="72">
        <v>41.1</v>
      </c>
      <c r="F24" s="23">
        <f t="shared" si="0"/>
        <v>82.2</v>
      </c>
    </row>
    <row r="25" spans="1:6" ht="29.25" customHeight="1">
      <c r="A25" s="7" t="s">
        <v>23</v>
      </c>
      <c r="B25" s="8" t="s">
        <v>24</v>
      </c>
      <c r="C25" s="98">
        <f>C27</f>
        <v>250</v>
      </c>
      <c r="D25" s="98">
        <v>120</v>
      </c>
      <c r="E25" s="98">
        <f>E27</f>
        <v>153.4</v>
      </c>
      <c r="F25" s="23">
        <f t="shared" si="0"/>
        <v>127.83333333333333</v>
      </c>
    </row>
    <row r="26" spans="1:9" ht="35.25" customHeight="1" hidden="1">
      <c r="A26" s="84"/>
      <c r="B26" s="85"/>
      <c r="C26" s="100"/>
      <c r="D26" s="87"/>
      <c r="E26" s="88"/>
      <c r="F26" s="23" t="e">
        <f t="shared" si="0"/>
        <v>#DIV/0!</v>
      </c>
      <c r="H26" s="83"/>
      <c r="I26" s="83"/>
    </row>
    <row r="27" spans="1:9" ht="35.25" customHeight="1">
      <c r="A27" s="84" t="s">
        <v>84</v>
      </c>
      <c r="B27" s="85" t="s">
        <v>25</v>
      </c>
      <c r="C27" s="100">
        <v>250</v>
      </c>
      <c r="D27" s="86">
        <v>60</v>
      </c>
      <c r="E27" s="107">
        <v>153.4</v>
      </c>
      <c r="F27" s="23">
        <f t="shared" si="0"/>
        <v>255.66666666666666</v>
      </c>
      <c r="H27" s="83"/>
      <c r="I27" s="83"/>
    </row>
    <row r="28" spans="1:9" ht="35.25" customHeight="1">
      <c r="A28" s="7" t="s">
        <v>79</v>
      </c>
      <c r="B28" s="68" t="s">
        <v>105</v>
      </c>
      <c r="C28" s="98">
        <f>C29</f>
        <v>500</v>
      </c>
      <c r="D28" s="22">
        <f>D29</f>
        <v>401.4</v>
      </c>
      <c r="E28" s="22">
        <f>E29</f>
        <v>143.6</v>
      </c>
      <c r="F28" s="23">
        <f t="shared" si="0"/>
        <v>35.77478824115595</v>
      </c>
      <c r="H28" s="83"/>
      <c r="I28" s="83"/>
    </row>
    <row r="29" spans="1:6" ht="38.25" customHeight="1">
      <c r="A29" s="9" t="s">
        <v>80</v>
      </c>
      <c r="B29" s="62" t="s">
        <v>81</v>
      </c>
      <c r="C29" s="99">
        <v>500</v>
      </c>
      <c r="D29" s="18">
        <v>401.4</v>
      </c>
      <c r="E29" s="70">
        <v>143.6</v>
      </c>
      <c r="F29" s="23">
        <f t="shared" si="0"/>
        <v>35.77478824115595</v>
      </c>
    </row>
    <row r="30" spans="1:6" ht="26.25" customHeight="1">
      <c r="A30" s="7" t="s">
        <v>26</v>
      </c>
      <c r="B30" s="8" t="s">
        <v>27</v>
      </c>
      <c r="C30" s="98">
        <f>C31</f>
        <v>1100</v>
      </c>
      <c r="D30" s="22">
        <f>D31</f>
        <v>900</v>
      </c>
      <c r="E30" s="69">
        <f>E31</f>
        <v>1755</v>
      </c>
      <c r="F30" s="23">
        <f t="shared" si="0"/>
        <v>195</v>
      </c>
    </row>
    <row r="31" spans="1:6" ht="40.5" customHeight="1">
      <c r="A31" s="84" t="s">
        <v>85</v>
      </c>
      <c r="B31" s="85" t="s">
        <v>86</v>
      </c>
      <c r="C31" s="100">
        <v>1100</v>
      </c>
      <c r="D31" s="87">
        <v>900</v>
      </c>
      <c r="E31" s="90">
        <v>1755</v>
      </c>
      <c r="F31" s="23">
        <f t="shared" si="0"/>
        <v>195</v>
      </c>
    </row>
    <row r="32" spans="1:6" ht="29.25" customHeight="1">
      <c r="A32" s="7" t="s">
        <v>29</v>
      </c>
      <c r="B32" s="8" t="s">
        <v>30</v>
      </c>
      <c r="C32" s="103">
        <f>C33+C35+C36+C40</f>
        <v>7883.599999999999</v>
      </c>
      <c r="D32" s="103">
        <f>D33+D35+D36+D40</f>
        <v>3735.8</v>
      </c>
      <c r="E32" s="103">
        <f>E33+E35+E36+E40</f>
        <v>3735.8</v>
      </c>
      <c r="F32" s="23">
        <f t="shared" si="0"/>
        <v>100</v>
      </c>
    </row>
    <row r="33" spans="1:6" ht="36.75" customHeight="1">
      <c r="A33" s="9" t="s">
        <v>40</v>
      </c>
      <c r="B33" s="11" t="s">
        <v>39</v>
      </c>
      <c r="C33" s="103">
        <v>7632</v>
      </c>
      <c r="D33" s="16">
        <v>3495.7</v>
      </c>
      <c r="E33" s="61">
        <v>3495.7</v>
      </c>
      <c r="F33" s="23">
        <f t="shared" si="0"/>
        <v>100</v>
      </c>
    </row>
    <row r="34" spans="1:6" ht="1.5" customHeight="1" hidden="1">
      <c r="A34" s="9"/>
      <c r="B34" s="62"/>
      <c r="C34" s="98"/>
      <c r="D34" s="15"/>
      <c r="E34" s="66"/>
      <c r="F34" s="23" t="e">
        <f t="shared" si="0"/>
        <v>#DIV/0!</v>
      </c>
    </row>
    <row r="35" spans="1:6" ht="36" customHeight="1">
      <c r="A35" s="9" t="s">
        <v>41</v>
      </c>
      <c r="B35" s="65" t="s">
        <v>42</v>
      </c>
      <c r="C35" s="99">
        <v>196.9</v>
      </c>
      <c r="D35" s="16">
        <v>196.9</v>
      </c>
      <c r="E35" s="66">
        <v>196.9</v>
      </c>
      <c r="F35" s="23">
        <f t="shared" si="0"/>
        <v>100</v>
      </c>
    </row>
    <row r="36" spans="1:6" ht="33.75" customHeight="1">
      <c r="A36" s="44" t="s">
        <v>44</v>
      </c>
      <c r="B36" s="62" t="s">
        <v>45</v>
      </c>
      <c r="C36" s="99">
        <v>54.7</v>
      </c>
      <c r="D36" s="16">
        <v>27.4</v>
      </c>
      <c r="E36" s="61">
        <v>27.4</v>
      </c>
      <c r="F36" s="23">
        <f t="shared" si="0"/>
        <v>100</v>
      </c>
    </row>
    <row r="37" spans="1:6" ht="36.75" customHeight="1" hidden="1" thickBot="1">
      <c r="A37" s="7" t="s">
        <v>32</v>
      </c>
      <c r="B37" s="63" t="s">
        <v>33</v>
      </c>
      <c r="C37" s="98">
        <f>C38+C39</f>
        <v>0</v>
      </c>
      <c r="D37" s="22">
        <f>D38+D39</f>
        <v>0</v>
      </c>
      <c r="E37" s="22">
        <f>E38+E39</f>
        <v>0</v>
      </c>
      <c r="F37" s="23" t="e">
        <f t="shared" si="0"/>
        <v>#DIV/0!</v>
      </c>
    </row>
    <row r="38" spans="1:6" ht="26.25" customHeight="1" hidden="1">
      <c r="A38" s="74"/>
      <c r="B38" s="75"/>
      <c r="C38" s="99"/>
      <c r="D38" s="77"/>
      <c r="E38" s="78"/>
      <c r="F38" s="23" t="e">
        <f t="shared" si="0"/>
        <v>#DIV/0!</v>
      </c>
    </row>
    <row r="39" spans="1:6" ht="30" customHeight="1" hidden="1" thickBot="1">
      <c r="A39" s="80"/>
      <c r="B39" s="75"/>
      <c r="C39" s="101"/>
      <c r="D39" s="77"/>
      <c r="E39" s="82"/>
      <c r="F39" s="23" t="e">
        <f t="shared" si="0"/>
        <v>#DIV/0!</v>
      </c>
    </row>
    <row r="40" spans="1:6" ht="30" customHeight="1" thickBot="1">
      <c r="A40" s="93" t="s">
        <v>113</v>
      </c>
      <c r="B40" s="94" t="s">
        <v>114</v>
      </c>
      <c r="C40" s="108"/>
      <c r="D40" s="95">
        <v>15.8</v>
      </c>
      <c r="E40" s="96">
        <v>15.8</v>
      </c>
      <c r="F40" s="23">
        <f t="shared" si="0"/>
        <v>100</v>
      </c>
    </row>
    <row r="41" spans="1:6" ht="13.5" thickBot="1">
      <c r="A41" s="3"/>
      <c r="B41" s="64" t="s">
        <v>34</v>
      </c>
      <c r="C41" s="102">
        <f>C32+C30+C28+C25+C18+C8</f>
        <v>19350.5</v>
      </c>
      <c r="D41" s="102">
        <f>D32+D30+D28+D25+D18+D8</f>
        <v>9525.3</v>
      </c>
      <c r="E41" s="102">
        <f>E32+E30+E28+E25+E18+E8</f>
        <v>9735.8</v>
      </c>
      <c r="F41" s="23">
        <f t="shared" si="0"/>
        <v>102.20990415000053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7">
      <selection activeCell="I10" sqref="I10"/>
    </sheetView>
  </sheetViews>
  <sheetFormatPr defaultColWidth="9.140625" defaultRowHeight="12.75"/>
  <cols>
    <col min="1" max="1" width="28.140625" style="0" customWidth="1"/>
    <col min="2" max="2" width="35.28125" style="0" customWidth="1"/>
    <col min="3" max="3" width="22.7109375" style="0" customWidth="1"/>
    <col min="4" max="4" width="10.57421875" style="0" hidden="1" customWidth="1"/>
    <col min="5" max="5" width="0" style="0" hidden="1" customWidth="1"/>
    <col min="6" max="6" width="0.13671875" style="0" customWidth="1"/>
    <col min="7" max="7" width="11.140625" style="0" hidden="1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73</v>
      </c>
      <c r="C3" s="185"/>
      <c r="D3" s="2"/>
    </row>
    <row r="4" spans="1:4" ht="15.75">
      <c r="A4" s="1"/>
      <c r="B4" s="50" t="s">
        <v>61</v>
      </c>
      <c r="C4" s="1"/>
      <c r="D4" s="1"/>
    </row>
    <row r="5" spans="1:6" ht="13.5" customHeight="1">
      <c r="A5" s="189" t="s">
        <v>62</v>
      </c>
      <c r="B5" s="189"/>
      <c r="C5" s="189"/>
      <c r="D5" s="189"/>
      <c r="E5" s="189"/>
      <c r="F5" s="189"/>
    </row>
    <row r="6" spans="1:6" ht="21" customHeight="1" thickBot="1">
      <c r="A6" s="24"/>
      <c r="B6" s="49" t="s">
        <v>64</v>
      </c>
      <c r="C6" s="24"/>
      <c r="D6" s="24"/>
      <c r="E6" s="24"/>
      <c r="F6" s="24"/>
    </row>
    <row r="7" spans="1:7" ht="50.25" customHeight="1" thickBot="1">
      <c r="A7" s="3" t="s">
        <v>4</v>
      </c>
      <c r="B7" s="4" t="s">
        <v>5</v>
      </c>
      <c r="C7" s="48" t="s">
        <v>47</v>
      </c>
      <c r="D7" s="11" t="s">
        <v>50</v>
      </c>
      <c r="E7" s="14" t="s">
        <v>51</v>
      </c>
      <c r="F7" s="25"/>
      <c r="G7" s="25"/>
    </row>
    <row r="8" spans="1:7" ht="24" customHeight="1">
      <c r="A8" s="42" t="s">
        <v>6</v>
      </c>
      <c r="B8" s="6" t="s">
        <v>7</v>
      </c>
      <c r="C8" s="38">
        <f>C9+C11+C14</f>
        <v>4983</v>
      </c>
      <c r="D8" s="26">
        <f>D9+D11</f>
        <v>1878</v>
      </c>
      <c r="E8" s="26">
        <f>E9+E11</f>
        <v>1844</v>
      </c>
      <c r="F8" s="26"/>
      <c r="G8" s="27"/>
    </row>
    <row r="9" spans="1:7" ht="20.25" customHeight="1">
      <c r="A9" s="43" t="s">
        <v>8</v>
      </c>
      <c r="B9" s="8" t="s">
        <v>9</v>
      </c>
      <c r="C9" s="37">
        <v>1493</v>
      </c>
      <c r="D9" s="28">
        <f>D10</f>
        <v>1048</v>
      </c>
      <c r="E9" s="28">
        <f>E10</f>
        <v>842</v>
      </c>
      <c r="F9" s="37"/>
      <c r="G9" s="27"/>
    </row>
    <row r="10" spans="1:7" ht="24.75" customHeight="1">
      <c r="A10" s="44" t="s">
        <v>10</v>
      </c>
      <c r="B10" s="10" t="s">
        <v>11</v>
      </c>
      <c r="C10" s="39">
        <v>1493</v>
      </c>
      <c r="D10" s="30">
        <v>1048</v>
      </c>
      <c r="E10" s="31">
        <v>842</v>
      </c>
      <c r="F10" s="36"/>
      <c r="G10" s="27"/>
    </row>
    <row r="11" spans="1:7" ht="16.5" customHeight="1">
      <c r="A11" s="43" t="s">
        <v>13</v>
      </c>
      <c r="B11" s="8" t="s">
        <v>14</v>
      </c>
      <c r="C11" s="37">
        <f>C12+C13</f>
        <v>1470</v>
      </c>
      <c r="D11" s="28">
        <f>D12+D13</f>
        <v>830</v>
      </c>
      <c r="E11" s="28">
        <f>E12+E13</f>
        <v>1002</v>
      </c>
      <c r="F11" s="37"/>
      <c r="G11" s="27"/>
    </row>
    <row r="12" spans="1:7" ht="18.75" customHeight="1">
      <c r="A12" s="44" t="s">
        <v>66</v>
      </c>
      <c r="B12" s="10" t="s">
        <v>15</v>
      </c>
      <c r="C12" s="39">
        <v>370</v>
      </c>
      <c r="D12" s="30">
        <v>360</v>
      </c>
      <c r="E12" s="32">
        <v>327</v>
      </c>
      <c r="F12" s="36"/>
      <c r="G12" s="27"/>
    </row>
    <row r="13" spans="1:7" ht="20.25" customHeight="1">
      <c r="A13" s="44" t="s">
        <v>67</v>
      </c>
      <c r="B13" s="10" t="s">
        <v>16</v>
      </c>
      <c r="C13" s="39">
        <v>1100</v>
      </c>
      <c r="D13" s="30">
        <v>470</v>
      </c>
      <c r="E13" s="32">
        <v>675</v>
      </c>
      <c r="F13" s="36"/>
      <c r="G13" s="27"/>
    </row>
    <row r="14" spans="1:7" ht="48" customHeight="1">
      <c r="A14" s="43" t="s">
        <v>17</v>
      </c>
      <c r="B14" s="8" t="s">
        <v>18</v>
      </c>
      <c r="C14" s="37">
        <f>C15+C20</f>
        <v>2020</v>
      </c>
      <c r="D14" s="37" t="e">
        <f>D15</f>
        <v>#REF!</v>
      </c>
      <c r="E14" s="37" t="e">
        <f>E15</f>
        <v>#REF!</v>
      </c>
      <c r="F14" s="37"/>
      <c r="G14" s="27"/>
    </row>
    <row r="15" spans="1:7" ht="54.75" customHeight="1">
      <c r="A15" s="44" t="s">
        <v>19</v>
      </c>
      <c r="B15" s="10" t="s">
        <v>20</v>
      </c>
      <c r="C15" s="37">
        <f>C16+C17</f>
        <v>1470</v>
      </c>
      <c r="D15" s="37" t="e">
        <f>D16+D17+#REF!</f>
        <v>#REF!</v>
      </c>
      <c r="E15" s="37" t="e">
        <f>E16+E17+#REF!</f>
        <v>#REF!</v>
      </c>
      <c r="F15" s="37"/>
      <c r="G15" s="27"/>
    </row>
    <row r="16" spans="1:7" ht="41.25" customHeight="1">
      <c r="A16" s="44" t="s">
        <v>68</v>
      </c>
      <c r="B16" s="10" t="s">
        <v>43</v>
      </c>
      <c r="C16" s="39">
        <v>1330</v>
      </c>
      <c r="D16" s="30">
        <v>740</v>
      </c>
      <c r="E16" s="31">
        <v>653</v>
      </c>
      <c r="F16" s="36"/>
      <c r="G16" s="27"/>
    </row>
    <row r="17" spans="1:7" ht="30" customHeight="1">
      <c r="A17" s="44" t="s">
        <v>35</v>
      </c>
      <c r="B17" s="10" t="s">
        <v>36</v>
      </c>
      <c r="C17" s="39">
        <v>140</v>
      </c>
      <c r="D17" s="30">
        <v>150</v>
      </c>
      <c r="E17" s="32">
        <v>98</v>
      </c>
      <c r="F17" s="36"/>
      <c r="G17" s="27"/>
    </row>
    <row r="18" spans="1:7" s="54" customFormat="1" ht="30" customHeight="1">
      <c r="A18" s="43" t="s">
        <v>69</v>
      </c>
      <c r="B18" s="52" t="s">
        <v>70</v>
      </c>
      <c r="C18" s="37">
        <v>170</v>
      </c>
      <c r="D18" s="33"/>
      <c r="E18" s="53"/>
      <c r="F18" s="27"/>
      <c r="G18" s="27"/>
    </row>
    <row r="19" spans="1:7" ht="30" customHeight="1">
      <c r="A19" s="44" t="s">
        <v>71</v>
      </c>
      <c r="B19" s="10" t="s">
        <v>72</v>
      </c>
      <c r="C19" s="39">
        <v>170</v>
      </c>
      <c r="D19" s="30"/>
      <c r="E19" s="32"/>
      <c r="F19" s="36"/>
      <c r="G19" s="27"/>
    </row>
    <row r="20" spans="1:7" ht="39.75" customHeight="1">
      <c r="A20" s="43" t="s">
        <v>60</v>
      </c>
      <c r="B20" s="8" t="s">
        <v>58</v>
      </c>
      <c r="C20" s="37">
        <v>550</v>
      </c>
      <c r="D20" s="33">
        <v>0</v>
      </c>
      <c r="E20" s="31">
        <v>0</v>
      </c>
      <c r="F20" s="27"/>
      <c r="G20" s="27"/>
    </row>
    <row r="21" spans="1:7" ht="51.75" customHeight="1">
      <c r="A21" s="44" t="s">
        <v>59</v>
      </c>
      <c r="B21" s="10" t="s">
        <v>65</v>
      </c>
      <c r="C21" s="39">
        <v>550</v>
      </c>
      <c r="D21" s="30">
        <v>0</v>
      </c>
      <c r="E21" s="32">
        <v>0</v>
      </c>
      <c r="F21" s="36"/>
      <c r="G21" s="27"/>
    </row>
    <row r="22" spans="1:7" ht="25.5" customHeight="1" hidden="1">
      <c r="A22" s="44"/>
      <c r="B22" s="10"/>
      <c r="C22" s="39"/>
      <c r="D22" s="29"/>
      <c r="E22" s="34"/>
      <c r="F22" s="27"/>
      <c r="G22" s="27"/>
    </row>
    <row r="23" spans="1:7" ht="26.25" customHeight="1">
      <c r="A23" s="43" t="s">
        <v>26</v>
      </c>
      <c r="B23" s="8" t="s">
        <v>27</v>
      </c>
      <c r="C23" s="37">
        <f>C24</f>
        <v>122.4</v>
      </c>
      <c r="D23" s="28">
        <f>D24</f>
        <v>0</v>
      </c>
      <c r="E23" s="28">
        <f>E24</f>
        <v>11</v>
      </c>
      <c r="F23" s="27"/>
      <c r="G23" s="27"/>
    </row>
    <row r="24" spans="1:7" ht="32.25" customHeight="1">
      <c r="A24" s="44" t="s">
        <v>28</v>
      </c>
      <c r="B24" s="20" t="s">
        <v>49</v>
      </c>
      <c r="C24" s="39">
        <v>122.4</v>
      </c>
      <c r="D24" s="30">
        <v>0</v>
      </c>
      <c r="E24" s="32">
        <v>11</v>
      </c>
      <c r="F24" s="36"/>
      <c r="G24" s="27"/>
    </row>
    <row r="25" spans="1:8" ht="29.25" customHeight="1">
      <c r="A25" s="43" t="s">
        <v>29</v>
      </c>
      <c r="B25" s="8" t="s">
        <v>30</v>
      </c>
      <c r="C25" s="37">
        <f>C26+C27+C28+C29+C30</f>
        <v>11434.400000000001</v>
      </c>
      <c r="D25" s="37" t="e">
        <f>D26+D27+#REF!+D28+D29+D30</f>
        <v>#REF!</v>
      </c>
      <c r="E25" s="37" t="e">
        <f>E26+E27+#REF!+E28+E29+E30</f>
        <v>#REF!</v>
      </c>
      <c r="F25" s="37"/>
      <c r="G25" s="27"/>
      <c r="H25" s="188"/>
    </row>
    <row r="26" spans="1:8" ht="36.75" customHeight="1">
      <c r="A26" s="44" t="s">
        <v>40</v>
      </c>
      <c r="B26" s="11" t="s">
        <v>39</v>
      </c>
      <c r="C26" s="39">
        <v>6440.6</v>
      </c>
      <c r="D26" s="28">
        <v>4582.1</v>
      </c>
      <c r="E26" s="28">
        <v>4582.1</v>
      </c>
      <c r="F26" s="28"/>
      <c r="G26" s="27"/>
      <c r="H26" s="188"/>
    </row>
    <row r="27" spans="1:8" ht="48.75" customHeight="1">
      <c r="A27" s="44" t="s">
        <v>31</v>
      </c>
      <c r="B27" s="10" t="s">
        <v>46</v>
      </c>
      <c r="C27" s="39">
        <v>4670.8</v>
      </c>
      <c r="D27" s="33">
        <v>5041.4</v>
      </c>
      <c r="E27" s="32">
        <v>5041.4</v>
      </c>
      <c r="F27" s="27"/>
      <c r="G27" s="27"/>
      <c r="H27" s="188"/>
    </row>
    <row r="28" spans="1:7" ht="40.5" customHeight="1">
      <c r="A28" s="44" t="s">
        <v>55</v>
      </c>
      <c r="B28" s="10" t="s">
        <v>42</v>
      </c>
      <c r="C28" s="39">
        <v>116.7</v>
      </c>
      <c r="D28" s="30">
        <v>112</v>
      </c>
      <c r="E28" s="32">
        <v>112</v>
      </c>
      <c r="F28" s="27"/>
      <c r="G28" s="27"/>
    </row>
    <row r="29" spans="1:7" ht="40.5" customHeight="1">
      <c r="A29" s="44" t="s">
        <v>56</v>
      </c>
      <c r="B29" s="10" t="s">
        <v>45</v>
      </c>
      <c r="C29" s="39">
        <v>46.3</v>
      </c>
      <c r="D29" s="30">
        <v>34.8</v>
      </c>
      <c r="E29" s="32">
        <v>34.8</v>
      </c>
      <c r="F29" s="27"/>
      <c r="G29" s="27"/>
    </row>
    <row r="30" spans="1:7" ht="38.25" customHeight="1">
      <c r="A30" s="45">
        <v>20209024100000100</v>
      </c>
      <c r="B30" s="10" t="s">
        <v>57</v>
      </c>
      <c r="C30" s="39">
        <v>160</v>
      </c>
      <c r="D30" s="30">
        <v>34.8</v>
      </c>
      <c r="E30" s="32">
        <v>34.8</v>
      </c>
      <c r="F30" s="27"/>
      <c r="G30" s="27"/>
    </row>
    <row r="31" spans="1:7" ht="38.25" customHeight="1" hidden="1">
      <c r="A31" s="44"/>
      <c r="B31" s="10"/>
      <c r="C31" s="39"/>
      <c r="D31" s="29"/>
      <c r="E31" s="34"/>
      <c r="F31" s="27"/>
      <c r="G31" s="27"/>
    </row>
    <row r="32" spans="1:7" ht="38.25" customHeight="1" hidden="1">
      <c r="A32" s="44"/>
      <c r="B32" s="10"/>
      <c r="C32" s="39"/>
      <c r="D32" s="29"/>
      <c r="E32" s="34"/>
      <c r="F32" s="27"/>
      <c r="G32" s="27"/>
    </row>
    <row r="33" spans="1:7" ht="26.25" customHeight="1">
      <c r="A33" s="44"/>
      <c r="B33" s="51" t="s">
        <v>63</v>
      </c>
      <c r="C33" s="37">
        <f>C8+C25+C23+C18</f>
        <v>16709.800000000003</v>
      </c>
      <c r="D33" s="39" t="e">
        <f>D25+D14+D8+D23+D20</f>
        <v>#REF!</v>
      </c>
      <c r="E33" s="39" t="e">
        <f>E25+E14+E8+E23+E20</f>
        <v>#REF!</v>
      </c>
      <c r="F33" s="37"/>
      <c r="G33" s="27"/>
    </row>
    <row r="34" spans="1:7" ht="36.75" customHeight="1">
      <c r="A34" s="43" t="s">
        <v>32</v>
      </c>
      <c r="B34" s="8" t="s">
        <v>33</v>
      </c>
      <c r="C34" s="37">
        <f>C37+C38</f>
        <v>117.4</v>
      </c>
      <c r="D34" s="28">
        <f>D37+D38</f>
        <v>0</v>
      </c>
      <c r="E34" s="28">
        <f>E37+E38</f>
        <v>0</v>
      </c>
      <c r="F34" s="37"/>
      <c r="G34" s="27"/>
    </row>
    <row r="35" spans="1:7" ht="26.25" customHeight="1" hidden="1">
      <c r="A35" s="44">
        <v>30302050100000100</v>
      </c>
      <c r="B35" s="10" t="s">
        <v>52</v>
      </c>
      <c r="C35" s="39"/>
      <c r="D35" s="30"/>
      <c r="E35" s="32"/>
      <c r="F35" s="27"/>
      <c r="G35" s="27"/>
    </row>
    <row r="36" spans="1:7" ht="26.25" customHeight="1" hidden="1">
      <c r="A36" s="46"/>
      <c r="B36" s="35" t="s">
        <v>52</v>
      </c>
      <c r="C36" s="40"/>
      <c r="D36" s="30"/>
      <c r="E36" s="32"/>
      <c r="F36" s="27"/>
      <c r="G36" s="27"/>
    </row>
    <row r="37" spans="1:7" ht="26.25" customHeight="1">
      <c r="A37" s="47" t="s">
        <v>54</v>
      </c>
      <c r="B37" s="35" t="s">
        <v>53</v>
      </c>
      <c r="C37" s="40">
        <v>57.4</v>
      </c>
      <c r="D37" s="30"/>
      <c r="E37" s="32"/>
      <c r="F37" s="27"/>
      <c r="G37" s="27"/>
    </row>
    <row r="38" spans="1:7" ht="30" customHeight="1" thickBot="1">
      <c r="A38" s="47" t="s">
        <v>54</v>
      </c>
      <c r="B38" s="35" t="s">
        <v>52</v>
      </c>
      <c r="C38" s="40">
        <v>60</v>
      </c>
      <c r="D38" s="30"/>
      <c r="E38" s="32"/>
      <c r="F38" s="36"/>
      <c r="G38" s="27"/>
    </row>
    <row r="39" spans="1:7" ht="26.25" customHeight="1" thickBot="1">
      <c r="A39" s="3"/>
      <c r="B39" s="12" t="s">
        <v>34</v>
      </c>
      <c r="C39" s="41">
        <f>C34+C33</f>
        <v>16827.200000000004</v>
      </c>
      <c r="D39" s="41" t="e">
        <f>D34+D33</f>
        <v>#REF!</v>
      </c>
      <c r="E39" s="41" t="e">
        <f>E34+E33</f>
        <v>#REF!</v>
      </c>
      <c r="F39" s="41"/>
      <c r="G39" s="27"/>
    </row>
  </sheetData>
  <mergeCells count="5">
    <mergeCell ref="H25:H27"/>
    <mergeCell ref="A5:F5"/>
    <mergeCell ref="B1:C1"/>
    <mergeCell ref="A2:C2"/>
    <mergeCell ref="B3:C3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19.8515625" style="0" customWidth="1"/>
    <col min="2" max="2" width="29.7109375" style="0" customWidth="1"/>
    <col min="3" max="3" width="10.8515625" style="0" customWidth="1"/>
    <col min="4" max="4" width="11.57421875" style="0" customWidth="1"/>
    <col min="5" max="5" width="11.140625" style="0" customWidth="1"/>
    <col min="6" max="6" width="11.28125" style="0" customWidth="1"/>
  </cols>
  <sheetData>
    <row r="1" spans="1:4" ht="12.75">
      <c r="A1" s="1"/>
      <c r="B1" s="185" t="s">
        <v>48</v>
      </c>
      <c r="C1" s="185"/>
      <c r="D1" s="2"/>
    </row>
    <row r="2" spans="1:4" ht="12.75">
      <c r="A2" s="185" t="s">
        <v>3</v>
      </c>
      <c r="B2" s="185"/>
      <c r="C2" s="185"/>
      <c r="D2" s="2"/>
    </row>
    <row r="3" spans="1:4" ht="12.75">
      <c r="A3" s="1"/>
      <c r="B3" s="186" t="s">
        <v>95</v>
      </c>
      <c r="C3" s="185"/>
      <c r="D3" s="2"/>
    </row>
    <row r="4" spans="1:4" ht="12.75">
      <c r="A4" s="1"/>
      <c r="B4" s="1"/>
      <c r="C4" s="1"/>
      <c r="D4" s="1"/>
    </row>
    <row r="5" spans="1:4" ht="12.75">
      <c r="A5" s="184" t="s">
        <v>83</v>
      </c>
      <c r="B5" s="184"/>
      <c r="C5" s="184"/>
      <c r="D5" s="13"/>
    </row>
    <row r="6" spans="1:6" ht="20.25" customHeight="1" thickBot="1">
      <c r="A6" s="184" t="s">
        <v>87</v>
      </c>
      <c r="B6" s="184"/>
      <c r="C6" s="184"/>
      <c r="D6" s="184"/>
      <c r="E6" s="184"/>
      <c r="F6" s="184"/>
    </row>
    <row r="7" spans="1:6" ht="58.5" customHeight="1" thickBot="1">
      <c r="A7" s="59" t="s">
        <v>4</v>
      </c>
      <c r="B7" s="58" t="s">
        <v>5</v>
      </c>
      <c r="C7" s="56" t="s">
        <v>82</v>
      </c>
      <c r="D7" s="57" t="s">
        <v>88</v>
      </c>
      <c r="E7" s="57" t="s">
        <v>89</v>
      </c>
      <c r="F7" s="73" t="s">
        <v>90</v>
      </c>
    </row>
    <row r="8" spans="1:6" ht="25.5">
      <c r="A8" s="5" t="s">
        <v>6</v>
      </c>
      <c r="B8" s="6" t="s">
        <v>7</v>
      </c>
      <c r="C8" s="21">
        <f>C9+C11+C14</f>
        <v>4578</v>
      </c>
      <c r="D8" s="21">
        <f>D9+D11+D14</f>
        <v>2134.5</v>
      </c>
      <c r="E8" s="21">
        <f>E9+E11+E14</f>
        <v>3416.4000000000005</v>
      </c>
      <c r="F8" s="23">
        <f aca="true" t="shared" si="0" ref="F8:F19">E8/D8*100</f>
        <v>160.0562192550949</v>
      </c>
    </row>
    <row r="9" spans="1:6" ht="25.5">
      <c r="A9" s="7" t="s">
        <v>8</v>
      </c>
      <c r="B9" s="8" t="s">
        <v>9</v>
      </c>
      <c r="C9" s="17">
        <f>C10</f>
        <v>1911.1</v>
      </c>
      <c r="D9" s="17">
        <f>D10</f>
        <v>906.1</v>
      </c>
      <c r="E9" s="17">
        <f>E10</f>
        <v>782.2</v>
      </c>
      <c r="F9" s="23">
        <f t="shared" si="0"/>
        <v>86.32601258139279</v>
      </c>
    </row>
    <row r="10" spans="1:6" ht="24.75" customHeight="1">
      <c r="A10" s="9" t="s">
        <v>10</v>
      </c>
      <c r="B10" s="10" t="s">
        <v>11</v>
      </c>
      <c r="C10" s="67">
        <v>1911.1</v>
      </c>
      <c r="D10" s="16">
        <v>906.1</v>
      </c>
      <c r="E10" s="60">
        <v>782.2</v>
      </c>
      <c r="F10" s="23">
        <f t="shared" si="0"/>
        <v>86.32601258139279</v>
      </c>
    </row>
    <row r="11" spans="1:6" ht="25.5">
      <c r="A11" s="7" t="s">
        <v>13</v>
      </c>
      <c r="B11" s="8" t="s">
        <v>14</v>
      </c>
      <c r="C11" s="17">
        <f>C12+C13</f>
        <v>1957.7</v>
      </c>
      <c r="D11" s="17">
        <f>D12+D13</f>
        <v>935</v>
      </c>
      <c r="E11" s="17">
        <f>E12+E13</f>
        <v>1728.4</v>
      </c>
      <c r="F11" s="23">
        <f t="shared" si="0"/>
        <v>184.85561497326205</v>
      </c>
    </row>
    <row r="12" spans="1:6" ht="18.75" customHeight="1">
      <c r="A12" s="9" t="s">
        <v>37</v>
      </c>
      <c r="B12" s="10" t="s">
        <v>15</v>
      </c>
      <c r="C12" s="18">
        <v>457.7</v>
      </c>
      <c r="D12" s="16">
        <v>202</v>
      </c>
      <c r="E12" s="61">
        <v>231.7</v>
      </c>
      <c r="F12" s="23">
        <f t="shared" si="0"/>
        <v>114.7029702970297</v>
      </c>
    </row>
    <row r="13" spans="1:6" ht="20.25" customHeight="1">
      <c r="A13" s="7" t="s">
        <v>38</v>
      </c>
      <c r="B13" s="10" t="s">
        <v>16</v>
      </c>
      <c r="C13" s="18">
        <v>1500</v>
      </c>
      <c r="D13" s="16">
        <v>733</v>
      </c>
      <c r="E13" s="61">
        <v>1496.7</v>
      </c>
      <c r="F13" s="23">
        <f t="shared" si="0"/>
        <v>204.18826739427013</v>
      </c>
    </row>
    <row r="14" spans="1:6" ht="20.25" customHeight="1">
      <c r="A14" s="7" t="s">
        <v>75</v>
      </c>
      <c r="B14" s="8" t="s">
        <v>74</v>
      </c>
      <c r="C14" s="17">
        <f>C15</f>
        <v>709.2</v>
      </c>
      <c r="D14" s="17">
        <f>D15</f>
        <v>293.4</v>
      </c>
      <c r="E14" s="17">
        <f>E15</f>
        <v>905.8</v>
      </c>
      <c r="F14" s="23">
        <f t="shared" si="0"/>
        <v>308.7252897068848</v>
      </c>
    </row>
    <row r="15" spans="1:6" ht="20.25" customHeight="1">
      <c r="A15" s="9" t="s">
        <v>76</v>
      </c>
      <c r="B15" s="10" t="s">
        <v>74</v>
      </c>
      <c r="C15" s="18">
        <v>709.2</v>
      </c>
      <c r="D15" s="18">
        <v>293.4</v>
      </c>
      <c r="E15" s="70">
        <v>905.8</v>
      </c>
      <c r="F15" s="23">
        <f t="shared" si="0"/>
        <v>308.7252897068848</v>
      </c>
    </row>
    <row r="16" spans="1:6" ht="48" customHeight="1">
      <c r="A16" s="7" t="s">
        <v>17</v>
      </c>
      <c r="B16" s="63" t="s">
        <v>18</v>
      </c>
      <c r="C16" s="22">
        <f>C18+C19+C20</f>
        <v>1607.6</v>
      </c>
      <c r="D16" s="22">
        <f>D18+D19+D20</f>
        <v>784</v>
      </c>
      <c r="E16" s="22">
        <f>E18+E19+E20</f>
        <v>798.1999999999999</v>
      </c>
      <c r="F16" s="23">
        <f t="shared" si="0"/>
        <v>101.81122448979592</v>
      </c>
    </row>
    <row r="17" spans="1:6" ht="54.75" customHeight="1">
      <c r="A17" s="9" t="s">
        <v>19</v>
      </c>
      <c r="B17" s="62" t="s">
        <v>20</v>
      </c>
      <c r="C17" s="17">
        <f>C18+C19</f>
        <v>1607.6</v>
      </c>
      <c r="D17" s="17">
        <f>D18+D19</f>
        <v>784</v>
      </c>
      <c r="E17" s="17">
        <f>E18+E19</f>
        <v>733.4</v>
      </c>
      <c r="F17" s="23">
        <f t="shared" si="0"/>
        <v>93.54591836734694</v>
      </c>
    </row>
    <row r="18" spans="1:6" ht="36.75" customHeight="1">
      <c r="A18" s="9" t="s">
        <v>21</v>
      </c>
      <c r="B18" s="62" t="s">
        <v>43</v>
      </c>
      <c r="C18" s="18">
        <v>1330</v>
      </c>
      <c r="D18" s="16">
        <v>654</v>
      </c>
      <c r="E18" s="66">
        <v>592.4</v>
      </c>
      <c r="F18" s="23">
        <f t="shared" si="0"/>
        <v>90.58103975535168</v>
      </c>
    </row>
    <row r="19" spans="1:6" ht="30" customHeight="1">
      <c r="A19" s="9" t="s">
        <v>35</v>
      </c>
      <c r="B19" s="10" t="s">
        <v>36</v>
      </c>
      <c r="C19" s="18">
        <v>277.6</v>
      </c>
      <c r="D19" s="16">
        <v>130</v>
      </c>
      <c r="E19" s="61">
        <v>141</v>
      </c>
      <c r="F19" s="23">
        <f t="shared" si="0"/>
        <v>108.46153846153845</v>
      </c>
    </row>
    <row r="20" spans="1:6" ht="54" customHeight="1">
      <c r="A20" s="9" t="s">
        <v>77</v>
      </c>
      <c r="B20" s="10" t="s">
        <v>22</v>
      </c>
      <c r="C20" s="28"/>
      <c r="D20" s="33"/>
      <c r="E20" s="72">
        <v>64.8</v>
      </c>
      <c r="F20" s="23">
        <v>100</v>
      </c>
    </row>
    <row r="21" spans="1:6" ht="30.75" customHeight="1">
      <c r="A21" s="7" t="s">
        <v>23</v>
      </c>
      <c r="B21" s="8" t="s">
        <v>24</v>
      </c>
      <c r="C21" s="22">
        <f>C22+C23</f>
        <v>688</v>
      </c>
      <c r="D21" s="22">
        <f>D22+D23</f>
        <v>354</v>
      </c>
      <c r="E21" s="22">
        <f>E22+E23</f>
        <v>262.3</v>
      </c>
      <c r="F21" s="23">
        <f>E21/D21*100</f>
        <v>74.09604519774011</v>
      </c>
    </row>
    <row r="22" spans="1:9" ht="35.25" customHeight="1">
      <c r="A22" s="84" t="s">
        <v>84</v>
      </c>
      <c r="B22" s="85" t="s">
        <v>91</v>
      </c>
      <c r="C22" s="86">
        <v>508</v>
      </c>
      <c r="D22" s="87">
        <v>254</v>
      </c>
      <c r="E22" s="91">
        <v>127</v>
      </c>
      <c r="F22" s="89">
        <f>E22/D22*100</f>
        <v>50</v>
      </c>
      <c r="H22" s="83"/>
      <c r="I22" s="83"/>
    </row>
    <row r="23" spans="1:9" ht="35.25" customHeight="1">
      <c r="A23" s="84" t="s">
        <v>94</v>
      </c>
      <c r="B23" s="85" t="s">
        <v>93</v>
      </c>
      <c r="C23" s="86">
        <v>180</v>
      </c>
      <c r="D23" s="86">
        <v>100</v>
      </c>
      <c r="E23" s="92">
        <v>135.3</v>
      </c>
      <c r="F23" s="89"/>
      <c r="H23" s="83"/>
      <c r="I23" s="83"/>
    </row>
    <row r="24" spans="1:9" ht="35.25" customHeight="1">
      <c r="A24" s="7" t="s">
        <v>79</v>
      </c>
      <c r="B24" s="68" t="s">
        <v>78</v>
      </c>
      <c r="C24" s="22">
        <f>C25</f>
        <v>2500</v>
      </c>
      <c r="D24" s="22">
        <f>D25</f>
        <v>1400</v>
      </c>
      <c r="E24" s="22">
        <f>E25</f>
        <v>288.7</v>
      </c>
      <c r="F24" s="23">
        <f>E24/D24*100</f>
        <v>20.62142857142857</v>
      </c>
      <c r="H24" s="83"/>
      <c r="I24" s="83"/>
    </row>
    <row r="25" spans="1:6" ht="38.25" customHeight="1">
      <c r="A25" s="9" t="s">
        <v>80</v>
      </c>
      <c r="B25" s="62" t="s">
        <v>81</v>
      </c>
      <c r="C25" s="18">
        <v>2500</v>
      </c>
      <c r="D25" s="18">
        <v>1400</v>
      </c>
      <c r="E25" s="70">
        <v>288.7</v>
      </c>
      <c r="F25" s="23">
        <f>E25/D25*100</f>
        <v>20.62142857142857</v>
      </c>
    </row>
    <row r="26" spans="1:6" ht="26.25" customHeight="1">
      <c r="A26" s="7" t="s">
        <v>26</v>
      </c>
      <c r="B26" s="8" t="s">
        <v>27</v>
      </c>
      <c r="C26" s="22">
        <f>C27</f>
        <v>110</v>
      </c>
      <c r="D26" s="22">
        <f>D27</f>
        <v>80</v>
      </c>
      <c r="E26" s="69">
        <f>E27</f>
        <v>124.1</v>
      </c>
      <c r="F26" s="23">
        <f>E26/D26*100</f>
        <v>155.125</v>
      </c>
    </row>
    <row r="27" spans="1:6" ht="40.5" customHeight="1">
      <c r="A27" s="84" t="s">
        <v>85</v>
      </c>
      <c r="B27" s="85" t="s">
        <v>86</v>
      </c>
      <c r="C27" s="86">
        <v>110</v>
      </c>
      <c r="D27" s="87">
        <v>80</v>
      </c>
      <c r="E27" s="90">
        <v>124.1</v>
      </c>
      <c r="F27" s="23">
        <f>E27/D27*100</f>
        <v>155.125</v>
      </c>
    </row>
    <row r="28" spans="1:6" ht="29.25" customHeight="1">
      <c r="A28" s="7" t="s">
        <v>29</v>
      </c>
      <c r="B28" s="8" t="s">
        <v>30</v>
      </c>
      <c r="C28" s="22">
        <f>C29+C30+C31+C32+C36</f>
        <v>9011.1</v>
      </c>
      <c r="D28" s="22">
        <f>D29+D30+D31+D32+D36</f>
        <v>3937.8999999999996</v>
      </c>
      <c r="E28" s="22">
        <f>E29+E30+E31+E32+E36</f>
        <v>6291.9</v>
      </c>
      <c r="F28" s="23">
        <f>E28/D28*100</f>
        <v>159.77805429289725</v>
      </c>
    </row>
    <row r="29" spans="1:6" ht="36.75" customHeight="1">
      <c r="A29" s="9" t="s">
        <v>40</v>
      </c>
      <c r="B29" s="11" t="s">
        <v>39</v>
      </c>
      <c r="C29" s="17">
        <v>7856.8</v>
      </c>
      <c r="D29" s="16">
        <v>3402</v>
      </c>
      <c r="E29" s="61">
        <v>5633.3</v>
      </c>
      <c r="F29" s="23">
        <f aca="true" t="shared" si="1" ref="F29:F36">E29/D29*100</f>
        <v>165.58788947677837</v>
      </c>
    </row>
    <row r="30" spans="1:6" ht="42" customHeight="1">
      <c r="A30" s="9" t="s">
        <v>31</v>
      </c>
      <c r="B30" s="62" t="s">
        <v>92</v>
      </c>
      <c r="C30" s="17">
        <v>801.7</v>
      </c>
      <c r="D30" s="16">
        <v>344</v>
      </c>
      <c r="E30" s="66">
        <v>344</v>
      </c>
      <c r="F30" s="23">
        <f t="shared" si="1"/>
        <v>100</v>
      </c>
    </row>
    <row r="31" spans="1:6" ht="42" customHeight="1">
      <c r="A31" s="9" t="s">
        <v>41</v>
      </c>
      <c r="B31" s="65" t="s">
        <v>42</v>
      </c>
      <c r="C31" s="18">
        <v>266.4</v>
      </c>
      <c r="D31" s="16">
        <v>133.2</v>
      </c>
      <c r="E31" s="66">
        <v>266.4</v>
      </c>
      <c r="F31" s="23">
        <f t="shared" si="1"/>
        <v>200</v>
      </c>
    </row>
    <row r="32" spans="1:6" ht="33.75" customHeight="1">
      <c r="A32" s="44" t="s">
        <v>44</v>
      </c>
      <c r="B32" s="62" t="s">
        <v>45</v>
      </c>
      <c r="C32" s="18">
        <v>54.7</v>
      </c>
      <c r="D32" s="16">
        <v>27.2</v>
      </c>
      <c r="E32" s="61">
        <v>27.2</v>
      </c>
      <c r="F32" s="23">
        <f t="shared" si="1"/>
        <v>100</v>
      </c>
    </row>
    <row r="33" spans="1:6" ht="36.75" customHeight="1" hidden="1" thickBot="1">
      <c r="A33" s="7" t="s">
        <v>32</v>
      </c>
      <c r="B33" s="63" t="s">
        <v>33</v>
      </c>
      <c r="C33" s="22">
        <f>C34+C35</f>
        <v>0</v>
      </c>
      <c r="D33" s="22">
        <f>D34+D35</f>
        <v>0</v>
      </c>
      <c r="E33" s="22">
        <f>E34+E35</f>
        <v>0</v>
      </c>
      <c r="F33" s="23" t="e">
        <f t="shared" si="1"/>
        <v>#DIV/0!</v>
      </c>
    </row>
    <row r="34" spans="1:6" ht="26.25" customHeight="1" hidden="1">
      <c r="A34" s="74"/>
      <c r="B34" s="75"/>
      <c r="C34" s="76"/>
      <c r="D34" s="77"/>
      <c r="E34" s="78"/>
      <c r="F34" s="23" t="e">
        <f t="shared" si="1"/>
        <v>#DIV/0!</v>
      </c>
    </row>
    <row r="35" spans="1:6" ht="30" customHeight="1" hidden="1" thickBot="1">
      <c r="A35" s="80"/>
      <c r="B35" s="75"/>
      <c r="C35" s="81"/>
      <c r="D35" s="77"/>
      <c r="E35" s="82"/>
      <c r="F35" s="23" t="e">
        <f t="shared" si="1"/>
        <v>#DIV/0!</v>
      </c>
    </row>
    <row r="36" spans="1:6" ht="45.75" customHeight="1" thickBot="1">
      <c r="A36" s="93" t="s">
        <v>96</v>
      </c>
      <c r="B36" s="94" t="s">
        <v>97</v>
      </c>
      <c r="C36" s="95">
        <v>31.5</v>
      </c>
      <c r="D36" s="95">
        <v>31.5</v>
      </c>
      <c r="E36" s="96">
        <v>21</v>
      </c>
      <c r="F36" s="23">
        <f t="shared" si="1"/>
        <v>66.66666666666666</v>
      </c>
    </row>
    <row r="37" spans="1:6" ht="13.5" thickBot="1">
      <c r="A37" s="3"/>
      <c r="B37" s="64" t="s">
        <v>34</v>
      </c>
      <c r="C37" s="19">
        <f>C8+C16+C21+C24+C26+C28+C33</f>
        <v>18494.7</v>
      </c>
      <c r="D37" s="19">
        <f>D8+D16+D21+D24+D26+D28+D33</f>
        <v>8690.4</v>
      </c>
      <c r="E37" s="19">
        <f>E8+E16+E21+E24+E26+E28+E33</f>
        <v>11181.6</v>
      </c>
      <c r="F37" s="23">
        <f>E37/D37*100</f>
        <v>128.66611433305718</v>
      </c>
    </row>
  </sheetData>
  <mergeCells count="5">
    <mergeCell ref="A6:F6"/>
    <mergeCell ref="B1:C1"/>
    <mergeCell ref="A2:C2"/>
    <mergeCell ref="B3:C3"/>
    <mergeCell ref="A5:C5"/>
  </mergeCells>
  <printOptions/>
  <pageMargins left="0.51" right="0.38" top="0.6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2011-03-15T12:19:22Z</cp:lastPrinted>
  <dcterms:created xsi:type="dcterms:W3CDTF">1996-10-08T23:32:33Z</dcterms:created>
  <dcterms:modified xsi:type="dcterms:W3CDTF">2011-03-21T13:10:43Z</dcterms:modified>
  <cp:category/>
  <cp:version/>
  <cp:contentType/>
  <cp:contentStatus/>
</cp:coreProperties>
</file>