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<sst xmlns="http://schemas.openxmlformats.org/spreadsheetml/2006/main" count="236" uniqueCount="228">
  <si>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</si>
  <si>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</si>
  <si>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</si>
  <si>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</si>
  <si>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</si>
  <si>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</si>
  <si>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</si>
  <si>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</si>
  <si>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</si>
  <si>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</si>
  <si>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</si>
  <si>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</si>
  <si>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</si>
  <si>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</si>
  <si>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</si>
  <si>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</si>
  <si>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</si>
  <si>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</si>
  <si>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</si>
  <si>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</si>
  <si>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</si>
  <si>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</si>
  <si>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</si>
  <si>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</si>
  <si>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</si>
  <si>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</si>
  <si>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</si>
  <si>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</si>
  <si>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</si>
  <si>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</si>
  <si>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</si>
  <si>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</si>
  <si>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</si>
  <si>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</si>
  <si>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</si>
  <si>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</si>
  <si>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</si>
  <si>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</si>
  <si>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</si>
  <si>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</si>
  <si>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</si>
  <si>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</si>
  <si>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</si>
  <si>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</si>
  <si>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</si>
  <si>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</si>
  <si>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</si>
  <si>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</si>
  <si>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</si>
  <si>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</si>
  <si>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</si>
  <si>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</si>
  <si>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</si>
  <si>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</si>
  <si>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</si>
  <si>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</si>
  <si>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</si>
  <si>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</si>
  <si>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</si>
  <si>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</si>
  <si>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</si>
  <si>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</si>
  <si>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</si>
  <si>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</si>
  <si>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</si>
  <si>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</si>
  <si>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</si>
  <si>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</si>
  <si>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</si>
  <si>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</si>
  <si>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</si>
  <si>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</si>
  <si>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</si>
  <si>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</si>
  <si>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</si>
  <si>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</si>
  <si>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</si>
  <si>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</si>
  <si>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</si>
  <si>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</si>
  <si>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</si>
  <si>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</si>
  <si>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</si>
  <si>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</si>
  <si>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</si>
  <si>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</si>
  <si>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</si>
  <si>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</si>
  <si>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</si>
  <si>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</si>
  <si>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</si>
  <si>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</si>
  <si>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</si>
  <si>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</si>
  <si>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</si>
  <si>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</si>
  <si>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</si>
  <si>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</si>
  <si>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</si>
  <si>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</si>
  <si>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</si>
  <si>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</si>
  <si>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</si>
  <si>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</si>
  <si>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</si>
  <si>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</si>
  <si>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</si>
  <si>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</si>
  <si>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</si>
  <si>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</si>
  <si>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</si>
  <si>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</si>
  <si>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</si>
  <si>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</si>
  <si>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</si>
  <si>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</si>
  <si>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</si>
  <si>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</si>
  <si>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</si>
  <si>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</si>
  <si>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</si>
  <si>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</si>
  <si>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</si>
  <si>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</si>
  <si>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</si>
  <si>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</si>
  <si>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</si>
  <si>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</si>
  <si>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</si>
  <si>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</si>
  <si>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</si>
  <si>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</si>
  <si>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</si>
  <si>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</si>
  <si>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</si>
  <si>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</si>
  <si>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</si>
  <si>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</si>
  <si>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</si>
  <si>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</si>
  <si>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</si>
  <si>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</si>
  <si>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</si>
  <si>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</si>
  <si>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</si>
  <si>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</si>
  <si>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</si>
  <si>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</si>
  <si>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</si>
  <si>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</si>
  <si>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</si>
  <si>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</si>
  <si>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</si>
  <si>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</si>
  <si>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</si>
  <si>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</si>
  <si>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</si>
  <si>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</si>
  <si>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1 2 02 02088 13 0002 151</t>
  </si>
  <si>
    <t>613 2 02 02999 10 0000 151</t>
  </si>
  <si>
    <t>613 2 02 02000 00 0000 151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</si>
  <si>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</si>
  <si>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</si>
  <si>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</si>
  <si>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</si>
  <si>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</si>
  <si>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</si>
  <si>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</si>
  <si>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</si>
  <si>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</si>
  <si>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</si>
  <si>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</si>
  <si>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</si>
  <si>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</si>
  <si>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</si>
  <si>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</si>
  <si>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</si>
  <si>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</si>
  <si>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</si>
  <si>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</si>
  <si>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</si>
  <si>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</si>
  <si>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</si>
  <si>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</si>
  <si>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</si>
  <si>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</si>
  <si>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</si>
  <si>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</si>
  <si>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</si>
  <si>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</si>
  <si>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</si>
  <si>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</si>
  <si>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</si>
  <si>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</si>
  <si>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</si>
  <si>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</si>
  <si>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</si>
  <si>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</si>
  <si>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 xml:space="preserve">% исполнения </t>
  </si>
  <si>
    <t>182 1 06 04012 02 1000 110</t>
  </si>
  <si>
    <t xml:space="preserve">Прочие субсидии  бюджетам поселений </t>
  </si>
  <si>
    <t>Прочие субсидии бюджетам поселений</t>
  </si>
  <si>
    <t>613 202 29999  10 0000  151</t>
  </si>
  <si>
    <t>613 1 11 05075 10 0000 120</t>
  </si>
  <si>
    <t>613 2 02 49999 10 0000 151</t>
  </si>
  <si>
    <t xml:space="preserve">Исполнение доходов  бюджета  </t>
  </si>
  <si>
    <t>613 117 05050 10 0000 410</t>
  </si>
  <si>
    <t>Невыясненные поступления, зачисляемые в бюджеты сельскеих поселений</t>
  </si>
  <si>
    <t>613 202 200077 10 0000151</t>
  </si>
  <si>
    <t>613 202 20216  10 0000  151</t>
  </si>
  <si>
    <t>Субсидии бюджетам сельских поселений на  осуществление дорожной деятельности автомобильных  дорог общего пользования</t>
  </si>
  <si>
    <t>613 2 02 36118 10 0000 151</t>
  </si>
  <si>
    <t>613 2 02 30024 10 0000 151</t>
  </si>
  <si>
    <t>613 2 02 30000 00 0000 151</t>
  </si>
  <si>
    <t>613 2 02 40000 00 0000 151</t>
  </si>
  <si>
    <t>613 219 60 00 010 0000 151</t>
  </si>
  <si>
    <t>Исполнено  на 01.01.2020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</si>
  <si>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</si>
  <si>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</si>
  <si>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</si>
  <si>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613 2 02 20077 10 0000 150</t>
  </si>
  <si>
    <t xml:space="preserve"> Прочие субсидии бюджетам поселений (развитие культуры)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</si>
  <si>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</si>
  <si>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</si>
  <si>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613 2 19 6001010 0000 151</t>
  </si>
  <si>
    <t>Возврат остатков субсидий, субвенций и иных межбюджетных трансфертов, имеющих целевое назначение, прошлых лет из бюджетов секльскеих  поселений</t>
  </si>
  <si>
    <r>
      <t>№  01  от  "   23  " января      2020г</t>
    </r>
    <r>
      <rPr>
        <sz val="10"/>
        <rFont val="Times New Roman"/>
        <family val="1"/>
      </rPr>
      <t>.</t>
    </r>
  </si>
  <si>
    <t xml:space="preserve">                        Рождественского сельского поселения  за   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</si>
</sst>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  <numFmt numFmtId="182" formatCode="[$-FC19]d\ mmmm\ yyyy\ &quot;г.&quot;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0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13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2" fillId="0" borderId="12" xfId="33" applyNumberFormat="1" applyFont="1" applyFill="1" applyBorder="1" applyAlignment="1">
      <alignment horizontal="right" vertical="center" wrapText="1" readingOrder="1"/>
      <protection/>
    </xf>
    <xf numFmtId="2" fontId="13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180" fontId="50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4" fillId="0" borderId="0" xfId="0" applyFont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57421875" style="0" customWidth="1"/>
    <col min="4" max="4" width="11.57421875" style="0" hidden="1" customWidth="1"/>
    <col min="5" max="5" width="8.7109375" style="0" hidden="1" customWidth="1"/>
    <col min="6" max="6" width="12.57421875" style="0" customWidth="1"/>
    <col min="7" max="7" width="9.28125" style="0" customWidth="1"/>
  </cols>
  <sheetData>
    <row r="1" spans="1:9" ht="15">
      <c r="A1" s="13"/>
      <c r="B1" s="52" t="s">
        <v>111</v>
      </c>
      <c r="C1" s="52"/>
      <c r="D1" s="52"/>
      <c r="E1" s="14"/>
      <c r="F1" s="14"/>
      <c r="G1" s="14"/>
      <c r="H1" s="14"/>
      <c r="I1" s="14"/>
    </row>
    <row r="2" spans="1:11" ht="12.75">
      <c r="A2" s="53" t="s">
        <v>165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9" ht="12.75">
      <c r="A3" s="15"/>
      <c r="B3" s="54" t="s">
        <v>226</v>
      </c>
      <c r="C3" s="54"/>
      <c r="D3" s="52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">
      <c r="A5" s="55" t="s">
        <v>205</v>
      </c>
      <c r="B5" s="55"/>
      <c r="C5" s="55"/>
      <c r="D5" s="55"/>
      <c r="E5" s="44"/>
      <c r="F5" s="44"/>
      <c r="G5" s="44"/>
      <c r="H5" s="44"/>
      <c r="I5" s="44"/>
      <c r="J5" s="45"/>
      <c r="K5" s="45"/>
    </row>
    <row r="6" spans="1:11" ht="19.5" customHeight="1">
      <c r="A6" s="51" t="s">
        <v>227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7" ht="55.5" customHeight="1">
      <c r="A7" s="1"/>
      <c r="B7" s="16" t="s">
        <v>0</v>
      </c>
      <c r="C7" s="3" t="s">
        <v>179</v>
      </c>
      <c r="D7" s="3" t="s">
        <v>180</v>
      </c>
      <c r="E7" s="30" t="s">
        <v>181</v>
      </c>
      <c r="F7" s="30" t="s">
        <v>216</v>
      </c>
      <c r="G7" s="30" t="s">
        <v>198</v>
      </c>
    </row>
    <row r="8" spans="1:7" ht="21">
      <c r="A8" s="1"/>
      <c r="B8" s="2" t="s">
        <v>1</v>
      </c>
      <c r="C8" s="24">
        <f>C9+C15+C20+C23+C31</f>
        <v>19228.5</v>
      </c>
      <c r="D8" s="24">
        <f>D9+D15+D20+D23+D31</f>
        <v>4880.75</v>
      </c>
      <c r="E8" s="24">
        <f>E9+E15+E20+E23+E31</f>
        <v>146.89365995939866</v>
      </c>
      <c r="F8" s="24">
        <f>F9+F15+F20+F23+F31</f>
        <v>20916.309999999998</v>
      </c>
      <c r="G8" s="24">
        <f>F8/C8*100</f>
        <v>108.77764776243595</v>
      </c>
    </row>
    <row r="9" spans="1:7" ht="27">
      <c r="A9" s="34" t="s">
        <v>112</v>
      </c>
      <c r="B9" s="5" t="s">
        <v>2</v>
      </c>
      <c r="C9" s="23">
        <f>C10+C11+C12+C13+C14</f>
        <v>3500</v>
      </c>
      <c r="D9" s="27">
        <f>D10+D11+D12+D13+D14</f>
        <v>1289.85</v>
      </c>
      <c r="E9" s="32">
        <f>D9/C9*100</f>
        <v>36.85285714285714</v>
      </c>
      <c r="F9" s="35">
        <f>F10</f>
        <v>3567.99</v>
      </c>
      <c r="G9" s="31">
        <f aca="true" t="shared" si="0" ref="G9:G73">F9/C9*100</f>
        <v>101.94257142857141</v>
      </c>
    </row>
    <row r="10" spans="1:7" ht="87" customHeight="1">
      <c r="A10" s="7" t="s">
        <v>166</v>
      </c>
      <c r="B10" s="7" t="s">
        <v>184</v>
      </c>
      <c r="C10" s="40">
        <v>3500</v>
      </c>
      <c r="D10" s="28">
        <v>1275.65</v>
      </c>
      <c r="E10" s="32">
        <f>D10/C10*100</f>
        <v>36.447142857142865</v>
      </c>
      <c r="F10" s="41">
        <v>3567.99</v>
      </c>
      <c r="G10" s="31">
        <f t="shared" si="0"/>
        <v>101.94257142857141</v>
      </c>
    </row>
    <row r="11" spans="1:7" ht="78.75" hidden="1">
      <c r="A11" s="7" t="s">
        <v>167</v>
      </c>
      <c r="B11" s="7" t="s">
        <v>185</v>
      </c>
      <c r="C11" s="6"/>
      <c r="D11" s="28">
        <v>0.32</v>
      </c>
      <c r="E11" s="32"/>
      <c r="F11" s="35"/>
      <c r="G11" s="31" t="e">
        <f t="shared" si="0"/>
        <v>#DIV/0!</v>
      </c>
    </row>
    <row r="12" spans="1:7" ht="52.5" hidden="1">
      <c r="A12" s="7" t="s">
        <v>168</v>
      </c>
      <c r="B12" s="7" t="s">
        <v>3</v>
      </c>
      <c r="C12" s="6"/>
      <c r="D12" s="28">
        <v>13.05</v>
      </c>
      <c r="E12" s="32"/>
      <c r="F12" s="35"/>
      <c r="G12" s="31" t="e">
        <f t="shared" si="0"/>
        <v>#DIV/0!</v>
      </c>
    </row>
    <row r="13" spans="1:7" ht="2.25" customHeight="1" hidden="1">
      <c r="A13" s="7" t="s">
        <v>169</v>
      </c>
      <c r="B13" s="7" t="s">
        <v>170</v>
      </c>
      <c r="C13" s="6"/>
      <c r="D13" s="28">
        <v>0.03</v>
      </c>
      <c r="E13" s="32"/>
      <c r="F13" s="35"/>
      <c r="G13" s="31" t="e">
        <f t="shared" si="0"/>
        <v>#DIV/0!</v>
      </c>
    </row>
    <row r="14" spans="1:7" ht="63.75" customHeight="1" hidden="1">
      <c r="A14" s="7" t="s">
        <v>172</v>
      </c>
      <c r="B14" s="7" t="s">
        <v>171</v>
      </c>
      <c r="C14" s="6"/>
      <c r="D14" s="28">
        <v>0.8</v>
      </c>
      <c r="E14" s="32"/>
      <c r="F14" s="35"/>
      <c r="G14" s="31" t="e">
        <f t="shared" si="0"/>
        <v>#DIV/0!</v>
      </c>
    </row>
    <row r="15" spans="1:7" ht="46.5">
      <c r="A15" s="34" t="s">
        <v>113</v>
      </c>
      <c r="B15" s="5" t="s">
        <v>4</v>
      </c>
      <c r="C15" s="23">
        <f>C18</f>
        <v>2630</v>
      </c>
      <c r="D15" s="27">
        <f>D16+D17+D18+D19</f>
        <v>950.2</v>
      </c>
      <c r="E15" s="32">
        <f>D15/C15*100</f>
        <v>36.129277566539926</v>
      </c>
      <c r="F15" s="35">
        <f>F18</f>
        <v>2892.83</v>
      </c>
      <c r="G15" s="31">
        <f t="shared" si="0"/>
        <v>109.993536121673</v>
      </c>
    </row>
    <row r="16" spans="1:7" ht="0.75" customHeight="1">
      <c r="A16" s="7" t="s">
        <v>114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31" t="e">
        <f t="shared" si="0"/>
        <v>#DIV/0!</v>
      </c>
    </row>
    <row r="17" spans="1:7" ht="78.75" hidden="1">
      <c r="A17" s="7" t="s">
        <v>115</v>
      </c>
      <c r="B17" s="7" t="s">
        <v>186</v>
      </c>
      <c r="C17" s="6"/>
      <c r="D17" s="28">
        <v>8.7</v>
      </c>
      <c r="E17" s="32" t="e">
        <f>D17/C17*100</f>
        <v>#DIV/0!</v>
      </c>
      <c r="F17" s="35"/>
      <c r="G17" s="31" t="e">
        <f t="shared" si="0"/>
        <v>#DIV/0!</v>
      </c>
    </row>
    <row r="18" spans="1:7" ht="78.75">
      <c r="A18" s="7" t="s">
        <v>116</v>
      </c>
      <c r="B18" s="7" t="s">
        <v>6</v>
      </c>
      <c r="C18" s="40">
        <v>2630</v>
      </c>
      <c r="D18" s="28">
        <v>659</v>
      </c>
      <c r="E18" s="32">
        <f>D18/C18*100</f>
        <v>25.05703422053232</v>
      </c>
      <c r="F18" s="41">
        <v>2892.83</v>
      </c>
      <c r="G18" s="31">
        <f t="shared" si="0"/>
        <v>109.993536121673</v>
      </c>
    </row>
    <row r="19" spans="1:7" ht="67.5" customHeight="1" hidden="1">
      <c r="A19" s="7" t="s">
        <v>117</v>
      </c>
      <c r="B19" s="7" t="s">
        <v>118</v>
      </c>
      <c r="C19" s="6"/>
      <c r="D19" s="28">
        <v>-26.5</v>
      </c>
      <c r="E19" s="32"/>
      <c r="F19" s="35"/>
      <c r="G19" s="31" t="e">
        <f t="shared" si="0"/>
        <v>#DIV/0!</v>
      </c>
    </row>
    <row r="20" spans="1:7" ht="27.75" customHeight="1">
      <c r="A20" s="34" t="s">
        <v>119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31">
        <f t="shared" si="0"/>
        <v>0</v>
      </c>
    </row>
    <row r="21" spans="1:7" ht="34.5" customHeight="1">
      <c r="A21" s="7" t="s">
        <v>173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31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31" t="e">
        <f t="shared" si="0"/>
        <v>#DIV/0!</v>
      </c>
    </row>
    <row r="23" spans="1:7" ht="24" customHeight="1">
      <c r="A23" s="34" t="s">
        <v>124</v>
      </c>
      <c r="B23" s="5" t="s">
        <v>8</v>
      </c>
      <c r="C23" s="23">
        <f>C24+C25</f>
        <v>600</v>
      </c>
      <c r="D23" s="27">
        <f>D24+D25</f>
        <v>206.68</v>
      </c>
      <c r="E23" s="32">
        <f>D23/C23*100</f>
        <v>34.44666666666667</v>
      </c>
      <c r="F23" s="35">
        <f>F24</f>
        <v>685.08</v>
      </c>
      <c r="G23" s="31">
        <f t="shared" si="0"/>
        <v>114.18000000000002</v>
      </c>
    </row>
    <row r="24" spans="1:7" ht="52.5">
      <c r="A24" s="7" t="s">
        <v>122</v>
      </c>
      <c r="B24" s="7" t="s">
        <v>9</v>
      </c>
      <c r="C24" s="6">
        <v>600</v>
      </c>
      <c r="D24" s="28">
        <v>202.36</v>
      </c>
      <c r="E24" s="32">
        <f>D24/C24*100</f>
        <v>33.726666666666674</v>
      </c>
      <c r="F24" s="41">
        <v>685.08</v>
      </c>
      <c r="G24" s="31">
        <f t="shared" si="0"/>
        <v>114.18000000000002</v>
      </c>
    </row>
    <row r="25" spans="1:7" ht="0.75" customHeight="1">
      <c r="A25" s="7" t="s">
        <v>121</v>
      </c>
      <c r="B25" s="7" t="s">
        <v>123</v>
      </c>
      <c r="C25" s="6"/>
      <c r="D25" s="28">
        <v>4.32</v>
      </c>
      <c r="E25" s="32"/>
      <c r="F25" s="35"/>
      <c r="G25" s="31" t="e">
        <f t="shared" si="0"/>
        <v>#DIV/0!</v>
      </c>
    </row>
    <row r="26" spans="1:7" ht="0" customHeight="1" hidden="1">
      <c r="A26" s="34" t="s">
        <v>125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31">
        <f t="shared" si="0"/>
        <v>105.58063946299241</v>
      </c>
    </row>
    <row r="27" spans="1:7" ht="27" customHeight="1" hidden="1">
      <c r="A27" s="7" t="s">
        <v>174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31">
        <f t="shared" si="0"/>
        <v>106.09917355371901</v>
      </c>
    </row>
    <row r="28" spans="1:7" ht="0.75" customHeight="1" hidden="1">
      <c r="A28" s="7" t="s">
        <v>177</v>
      </c>
      <c r="B28" s="7" t="s">
        <v>176</v>
      </c>
      <c r="C28" s="6"/>
      <c r="D28" s="28">
        <v>0.08</v>
      </c>
      <c r="E28" s="32"/>
      <c r="F28" s="42"/>
      <c r="G28" s="31" t="e">
        <f t="shared" si="0"/>
        <v>#DIV/0!</v>
      </c>
    </row>
    <row r="29" spans="1:7" ht="22.5" customHeight="1" hidden="1">
      <c r="A29" s="7" t="s">
        <v>199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31">
        <f t="shared" si="0"/>
        <v>105.56931407942238</v>
      </c>
    </row>
    <row r="30" spans="1:7" s="22" customFormat="1" ht="35.25" customHeight="1" hidden="1">
      <c r="A30" s="7" t="s">
        <v>175</v>
      </c>
      <c r="B30" s="7" t="s">
        <v>178</v>
      </c>
      <c r="C30" s="6"/>
      <c r="D30" s="28">
        <v>36.65</v>
      </c>
      <c r="E30" s="32"/>
      <c r="F30" s="35"/>
      <c r="G30" s="31" t="e">
        <f t="shared" si="0"/>
        <v>#DIV/0!</v>
      </c>
    </row>
    <row r="31" spans="1:7" ht="19.5" customHeight="1">
      <c r="A31" s="34" t="s">
        <v>120</v>
      </c>
      <c r="B31" s="5" t="s">
        <v>13</v>
      </c>
      <c r="C31" s="23">
        <f>C32+C34</f>
        <v>12497.5</v>
      </c>
      <c r="D31" s="23">
        <f>D32+D34</f>
        <v>2434.02</v>
      </c>
      <c r="E31" s="23">
        <f>E32+E34</f>
        <v>39.46485858333493</v>
      </c>
      <c r="F31" s="23">
        <f>F32+F34</f>
        <v>13770.41</v>
      </c>
      <c r="G31" s="31">
        <f t="shared" si="0"/>
        <v>110.18531706341268</v>
      </c>
    </row>
    <row r="32" spans="1:7" ht="69" customHeight="1">
      <c r="A32" s="7" t="s">
        <v>127</v>
      </c>
      <c r="B32" s="7" t="s">
        <v>126</v>
      </c>
      <c r="C32" s="6">
        <v>6100</v>
      </c>
      <c r="D32" s="28">
        <v>1860.64</v>
      </c>
      <c r="E32" s="32">
        <f>D32/C32*100</f>
        <v>30.502295081967212</v>
      </c>
      <c r="F32" s="41">
        <v>6660.05</v>
      </c>
      <c r="G32" s="31">
        <f t="shared" si="0"/>
        <v>109.1811475409836</v>
      </c>
    </row>
    <row r="33" spans="1:7" ht="0" customHeight="1" hidden="1">
      <c r="A33" s="7" t="s">
        <v>132</v>
      </c>
      <c r="B33" s="7" t="s">
        <v>128</v>
      </c>
      <c r="C33" s="6">
        <v>3716</v>
      </c>
      <c r="D33" s="28">
        <v>1.7</v>
      </c>
      <c r="E33" s="32"/>
      <c r="F33" s="42"/>
      <c r="G33" s="31">
        <f t="shared" si="0"/>
        <v>0</v>
      </c>
    </row>
    <row r="34" spans="1:7" ht="71.25" customHeight="1">
      <c r="A34" s="7" t="s">
        <v>129</v>
      </c>
      <c r="B34" s="7" t="s">
        <v>182</v>
      </c>
      <c r="C34" s="6">
        <v>6397.5</v>
      </c>
      <c r="D34" s="28">
        <v>573.38</v>
      </c>
      <c r="E34" s="32">
        <f>D34/C34*100</f>
        <v>8.962563501367722</v>
      </c>
      <c r="F34" s="41">
        <v>7110.36</v>
      </c>
      <c r="G34" s="31">
        <f t="shared" si="0"/>
        <v>111.14279015240326</v>
      </c>
    </row>
    <row r="35" spans="1:7" ht="55.5" customHeight="1" hidden="1">
      <c r="A35" s="7" t="s">
        <v>133</v>
      </c>
      <c r="B35" s="7" t="s">
        <v>130</v>
      </c>
      <c r="C35" s="6"/>
      <c r="D35" s="28">
        <v>29.29</v>
      </c>
      <c r="E35" s="32"/>
      <c r="F35" s="35"/>
      <c r="G35" s="31" t="e">
        <f t="shared" si="0"/>
        <v>#DIV/0!</v>
      </c>
    </row>
    <row r="36" spans="1:7" ht="66" hidden="1">
      <c r="A36" s="7" t="s">
        <v>131</v>
      </c>
      <c r="B36" s="7" t="s">
        <v>134</v>
      </c>
      <c r="C36" s="6"/>
      <c r="D36" s="28">
        <v>6.61</v>
      </c>
      <c r="E36" s="32"/>
      <c r="F36" s="35"/>
      <c r="G36" s="31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31" t="e">
        <f t="shared" si="0"/>
        <v>#DIV/0!</v>
      </c>
    </row>
    <row r="38" spans="1:7" ht="30.7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31" t="e">
        <f t="shared" si="0"/>
        <v>#DIV/0!</v>
      </c>
    </row>
    <row r="39" spans="1:7" ht="78.75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31" t="e">
        <f t="shared" si="0"/>
        <v>#DIV/0!</v>
      </c>
    </row>
    <row r="40" spans="1:7" ht="21">
      <c r="A40" s="8"/>
      <c r="B40" s="2" t="s">
        <v>18</v>
      </c>
      <c r="C40" s="24">
        <f>C41+C54+C59+C70+C76</f>
        <v>1863.2</v>
      </c>
      <c r="D40" s="24">
        <f>D41+D54+D59+D70+D76</f>
        <v>577.66</v>
      </c>
      <c r="E40" s="24">
        <f>E41+E54+E59+E70+E76</f>
        <v>268.4013043557103</v>
      </c>
      <c r="F40" s="24">
        <f>F41+F54+F59+F70+F76</f>
        <v>1742.3600000000001</v>
      </c>
      <c r="G40" s="24">
        <f>F40/C40*100</f>
        <v>93.51438385573208</v>
      </c>
    </row>
    <row r="41" spans="1:7" ht="54.75" customHeight="1">
      <c r="A41" s="34" t="s">
        <v>135</v>
      </c>
      <c r="B41" s="11" t="s">
        <v>19</v>
      </c>
      <c r="C41" s="23">
        <f>C51+C52+C53</f>
        <v>500</v>
      </c>
      <c r="D41" s="23">
        <f>D51+D52+D53</f>
        <v>134.27</v>
      </c>
      <c r="E41" s="23">
        <f>E51+E52+E53</f>
        <v>102.67166666666668</v>
      </c>
      <c r="F41" s="23">
        <f>F51+F52+F53</f>
        <v>455.09000000000003</v>
      </c>
      <c r="G41" s="31">
        <f t="shared" si="0"/>
        <v>91.01800000000001</v>
      </c>
    </row>
    <row r="42" spans="1:7" ht="52.5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31" t="e">
        <f t="shared" si="0"/>
        <v>#DIV/0!</v>
      </c>
    </row>
    <row r="43" spans="1:7" ht="78.75" hidden="1">
      <c r="A43" s="7" t="s">
        <v>22</v>
      </c>
      <c r="B43" s="7" t="s">
        <v>187</v>
      </c>
      <c r="C43" s="6"/>
      <c r="D43" s="28"/>
      <c r="E43" s="32" t="e">
        <f t="shared" si="1"/>
        <v>#DIV/0!</v>
      </c>
      <c r="F43" s="35"/>
      <c r="G43" s="31" t="e">
        <f t="shared" si="0"/>
        <v>#DIV/0!</v>
      </c>
    </row>
    <row r="44" spans="1:7" ht="78.7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31" t="e">
        <f t="shared" si="0"/>
        <v>#DIV/0!</v>
      </c>
    </row>
    <row r="45" spans="1:7" ht="78.7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31" t="e">
        <f t="shared" si="0"/>
        <v>#DIV/0!</v>
      </c>
    </row>
    <row r="46" spans="1:7" ht="72" customHeight="1" hidden="1">
      <c r="A46" s="17" t="s">
        <v>136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31" t="e">
        <f t="shared" si="0"/>
        <v>#DIV/0!</v>
      </c>
    </row>
    <row r="47" spans="1:7" ht="66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31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31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31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31" t="e">
        <f t="shared" si="0"/>
        <v>#DIV/0!</v>
      </c>
    </row>
    <row r="51" spans="1:7" ht="72.75" customHeight="1">
      <c r="A51" s="7" t="s">
        <v>203</v>
      </c>
      <c r="B51" s="17" t="s">
        <v>27</v>
      </c>
      <c r="C51" s="46">
        <v>160</v>
      </c>
      <c r="D51" s="28"/>
      <c r="E51" s="32"/>
      <c r="F51" s="36">
        <v>176.68</v>
      </c>
      <c r="G51" s="31">
        <f t="shared" si="0"/>
        <v>110.425</v>
      </c>
    </row>
    <row r="52" spans="1:7" ht="86.25" customHeight="1">
      <c r="A52" s="7" t="s">
        <v>137</v>
      </c>
      <c r="B52" s="7" t="s">
        <v>36</v>
      </c>
      <c r="C52" s="6">
        <v>40</v>
      </c>
      <c r="D52" s="28">
        <v>26.73</v>
      </c>
      <c r="E52" s="32">
        <f t="shared" si="1"/>
        <v>66.825</v>
      </c>
      <c r="F52" s="36">
        <v>0</v>
      </c>
      <c r="G52" s="31">
        <f t="shared" si="0"/>
        <v>0</v>
      </c>
    </row>
    <row r="53" spans="1:7" ht="37.5" customHeight="1">
      <c r="A53" s="7" t="s">
        <v>138</v>
      </c>
      <c r="B53" s="7" t="s">
        <v>139</v>
      </c>
      <c r="C53" s="6">
        <v>300</v>
      </c>
      <c r="D53" s="28">
        <v>107.54</v>
      </c>
      <c r="E53" s="32">
        <f t="shared" si="1"/>
        <v>35.84666666666667</v>
      </c>
      <c r="F53" s="36">
        <v>278.41</v>
      </c>
      <c r="G53" s="31">
        <f t="shared" si="0"/>
        <v>92.80333333333334</v>
      </c>
    </row>
    <row r="54" spans="1:7" ht="48.75" customHeight="1">
      <c r="A54" s="34" t="s">
        <v>140</v>
      </c>
      <c r="B54" s="11" t="s">
        <v>37</v>
      </c>
      <c r="C54" s="23">
        <f>C55+C56</f>
        <v>100</v>
      </c>
      <c r="D54" s="27">
        <f>D55+D56</f>
        <v>57.8</v>
      </c>
      <c r="E54" s="32">
        <f t="shared" si="1"/>
        <v>57.8</v>
      </c>
      <c r="F54" s="35">
        <f>F56</f>
        <v>65.5</v>
      </c>
      <c r="G54" s="31">
        <f t="shared" si="0"/>
        <v>65.5</v>
      </c>
    </row>
    <row r="55" spans="1:7" ht="3" customHeight="1" hidden="1">
      <c r="A55" s="7" t="s">
        <v>141</v>
      </c>
      <c r="B55" s="7" t="s">
        <v>154</v>
      </c>
      <c r="C55" s="6"/>
      <c r="D55" s="28"/>
      <c r="E55" s="32"/>
      <c r="F55" s="35"/>
      <c r="G55" s="31" t="e">
        <f t="shared" si="0"/>
        <v>#DIV/0!</v>
      </c>
    </row>
    <row r="56" spans="1:7" ht="39">
      <c r="A56" s="7" t="s">
        <v>142</v>
      </c>
      <c r="B56" s="7" t="s">
        <v>153</v>
      </c>
      <c r="C56" s="6">
        <v>100</v>
      </c>
      <c r="D56" s="28">
        <v>57.8</v>
      </c>
      <c r="E56" s="32">
        <f aca="true" t="shared" si="2" ref="E56:E69">D56/C56*100</f>
        <v>57.8</v>
      </c>
      <c r="F56" s="36">
        <v>65.5</v>
      </c>
      <c r="G56" s="31">
        <f t="shared" si="0"/>
        <v>65.5</v>
      </c>
    </row>
    <row r="57" spans="1:7" ht="26.2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31" t="e">
        <f t="shared" si="0"/>
        <v>#DIV/0!</v>
      </c>
    </row>
    <row r="58" spans="1:7" ht="26.2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31" t="e">
        <f t="shared" si="0"/>
        <v>#DIV/0!</v>
      </c>
    </row>
    <row r="59" spans="1:7" ht="30" customHeight="1">
      <c r="A59" s="34" t="s">
        <v>143</v>
      </c>
      <c r="B59" s="33" t="s">
        <v>42</v>
      </c>
      <c r="C59" s="23">
        <f>C65</f>
        <v>1131.2</v>
      </c>
      <c r="D59" s="27">
        <f>D65</f>
        <v>276</v>
      </c>
      <c r="E59" s="32">
        <f t="shared" si="2"/>
        <v>24.398868458274396</v>
      </c>
      <c r="F59" s="35">
        <f>F65</f>
        <v>1131.5</v>
      </c>
      <c r="G59" s="31">
        <f t="shared" si="0"/>
        <v>100.02652050919376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31" t="e">
        <f t="shared" si="0"/>
        <v>#DIV/0!</v>
      </c>
    </row>
    <row r="61" spans="1:7" ht="78.75" hidden="1">
      <c r="A61" s="7" t="s">
        <v>45</v>
      </c>
      <c r="B61" s="7" t="s">
        <v>188</v>
      </c>
      <c r="C61" s="6"/>
      <c r="D61" s="28"/>
      <c r="E61" s="32" t="e">
        <f t="shared" si="2"/>
        <v>#DIV/0!</v>
      </c>
      <c r="F61" s="35"/>
      <c r="G61" s="31" t="e">
        <f t="shared" si="0"/>
        <v>#DIV/0!</v>
      </c>
    </row>
    <row r="62" spans="1:7" ht="1.5" customHeight="1" hidden="1">
      <c r="A62" s="7" t="s">
        <v>46</v>
      </c>
      <c r="B62" s="7" t="s">
        <v>189</v>
      </c>
      <c r="C62" s="6"/>
      <c r="D62" s="28"/>
      <c r="E62" s="32" t="e">
        <f t="shared" si="2"/>
        <v>#DIV/0!</v>
      </c>
      <c r="F62" s="35"/>
      <c r="G62" s="31" t="e">
        <f t="shared" si="0"/>
        <v>#DIV/0!</v>
      </c>
    </row>
    <row r="63" spans="1:7" ht="78.75" hidden="1">
      <c r="A63" s="7" t="s">
        <v>47</v>
      </c>
      <c r="B63" s="7" t="s">
        <v>190</v>
      </c>
      <c r="C63" s="9"/>
      <c r="D63" s="28"/>
      <c r="E63" s="32" t="e">
        <f t="shared" si="2"/>
        <v>#DIV/0!</v>
      </c>
      <c r="F63" s="35"/>
      <c r="G63" s="31" t="e">
        <f t="shared" si="0"/>
        <v>#DIV/0!</v>
      </c>
    </row>
    <row r="64" spans="1:7" ht="78.75" hidden="1">
      <c r="A64" s="7" t="s">
        <v>48</v>
      </c>
      <c r="B64" s="7" t="s">
        <v>191</v>
      </c>
      <c r="C64" s="6"/>
      <c r="D64" s="28"/>
      <c r="E64" s="32" t="e">
        <f t="shared" si="2"/>
        <v>#DIV/0!</v>
      </c>
      <c r="F64" s="35"/>
      <c r="G64" s="31" t="e">
        <f t="shared" si="0"/>
        <v>#DIV/0!</v>
      </c>
    </row>
    <row r="65" spans="1:7" ht="81" customHeight="1">
      <c r="A65" s="7" t="s">
        <v>144</v>
      </c>
      <c r="B65" s="7" t="s">
        <v>192</v>
      </c>
      <c r="C65" s="6">
        <v>1131.2</v>
      </c>
      <c r="D65" s="28">
        <v>276</v>
      </c>
      <c r="E65" s="32">
        <f t="shared" si="2"/>
        <v>24.398868458274396</v>
      </c>
      <c r="F65" s="36">
        <v>1131.5</v>
      </c>
      <c r="G65" s="31">
        <f t="shared" si="0"/>
        <v>100.02652050919376</v>
      </c>
    </row>
    <row r="66" spans="1:7" ht="39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31" t="e">
        <f t="shared" si="0"/>
        <v>#DIV/0!</v>
      </c>
    </row>
    <row r="67" spans="1:7" ht="52.5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31" t="e">
        <f t="shared" si="0"/>
        <v>#DIV/0!</v>
      </c>
    </row>
    <row r="68" spans="1:7" ht="52.5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31" t="e">
        <f t="shared" si="0"/>
        <v>#DIV/0!</v>
      </c>
    </row>
    <row r="69" spans="1:7" ht="66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31" t="e">
        <f t="shared" si="0"/>
        <v>#DIV/0!</v>
      </c>
    </row>
    <row r="70" spans="1:7" ht="24" customHeight="1">
      <c r="A70" s="34" t="s">
        <v>145</v>
      </c>
      <c r="B70" s="11" t="s">
        <v>57</v>
      </c>
      <c r="C70" s="23">
        <v>2</v>
      </c>
      <c r="D70" s="27">
        <v>1</v>
      </c>
      <c r="E70" s="32"/>
      <c r="F70" s="35">
        <v>2</v>
      </c>
      <c r="G70" s="31">
        <v>0</v>
      </c>
    </row>
    <row r="71" spans="1:7" ht="52.5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31" t="e">
        <f t="shared" si="0"/>
        <v>#DIV/0!</v>
      </c>
    </row>
    <row r="72" spans="1:7" ht="66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31" t="e">
        <f t="shared" si="0"/>
        <v>#DIV/0!</v>
      </c>
    </row>
    <row r="73" spans="1:7" ht="78.75" hidden="1">
      <c r="A73" s="7" t="s">
        <v>62</v>
      </c>
      <c r="B73" s="7" t="s">
        <v>193</v>
      </c>
      <c r="C73" s="9"/>
      <c r="D73" s="28"/>
      <c r="E73" s="32" t="e">
        <f>D73/C73*100</f>
        <v>#DIV/0!</v>
      </c>
      <c r="F73" s="35"/>
      <c r="G73" s="31" t="e">
        <f t="shared" si="0"/>
        <v>#DIV/0!</v>
      </c>
    </row>
    <row r="74" spans="1:7" ht="42.75" customHeight="1">
      <c r="A74" s="7" t="s">
        <v>146</v>
      </c>
      <c r="B74" s="7" t="s">
        <v>63</v>
      </c>
      <c r="C74" s="6">
        <v>2</v>
      </c>
      <c r="D74" s="28">
        <v>1</v>
      </c>
      <c r="E74" s="32"/>
      <c r="F74" s="36">
        <v>2</v>
      </c>
      <c r="G74" s="31">
        <v>0</v>
      </c>
    </row>
    <row r="75" spans="1:7" ht="39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31" t="e">
        <f aca="true" t="shared" si="3" ref="G75:G125">F75/C75*100</f>
        <v>#DIV/0!</v>
      </c>
    </row>
    <row r="76" spans="1:7" ht="22.5" customHeight="1">
      <c r="A76" s="34" t="s">
        <v>147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88.27</v>
      </c>
      <c r="G76" s="31">
        <f t="shared" si="3"/>
        <v>67.89999999999999</v>
      </c>
    </row>
    <row r="77" spans="1:7" ht="30" customHeight="1" hidden="1">
      <c r="A77" s="7" t="s">
        <v>148</v>
      </c>
      <c r="B77" s="7" t="s">
        <v>67</v>
      </c>
      <c r="C77" s="9"/>
      <c r="D77" s="28"/>
      <c r="E77" s="32"/>
      <c r="F77" s="35"/>
      <c r="G77" s="31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09">D78/C78*100</f>
        <v>#DIV/0!</v>
      </c>
      <c r="F78" s="35"/>
      <c r="G78" s="31" t="e">
        <f t="shared" si="3"/>
        <v>#DIV/0!</v>
      </c>
    </row>
    <row r="79" spans="1:7" ht="23.25" customHeight="1">
      <c r="A79" s="7" t="s">
        <v>149</v>
      </c>
      <c r="B79" s="7" t="s">
        <v>151</v>
      </c>
      <c r="C79" s="6">
        <v>130</v>
      </c>
      <c r="D79" s="28">
        <v>108.59</v>
      </c>
      <c r="E79" s="32">
        <f t="shared" si="4"/>
        <v>83.53076923076924</v>
      </c>
      <c r="F79" s="36">
        <v>88.27</v>
      </c>
      <c r="G79" s="31">
        <f t="shared" si="3"/>
        <v>67.89999999999999</v>
      </c>
    </row>
    <row r="80" spans="1:7" ht="33.75" customHeight="1" hidden="1">
      <c r="A80" s="7" t="s">
        <v>150</v>
      </c>
      <c r="B80" s="7" t="s">
        <v>152</v>
      </c>
      <c r="C80" s="6">
        <v>0</v>
      </c>
      <c r="D80" s="28">
        <v>0</v>
      </c>
      <c r="E80" s="32" t="e">
        <f t="shared" si="4"/>
        <v>#DIV/0!</v>
      </c>
      <c r="F80" s="35"/>
      <c r="G80" s="31" t="e">
        <f t="shared" si="3"/>
        <v>#DIV/0!</v>
      </c>
    </row>
    <row r="81" spans="1:7" ht="0.75" customHeight="1" hidden="1">
      <c r="A81" s="7" t="s">
        <v>206</v>
      </c>
      <c r="B81" s="10" t="s">
        <v>207</v>
      </c>
      <c r="C81" s="6"/>
      <c r="D81" s="28"/>
      <c r="E81" s="37"/>
      <c r="F81" s="38">
        <v>-0.35</v>
      </c>
      <c r="G81" s="31"/>
    </row>
    <row r="82" spans="1:7" ht="21.75" customHeight="1">
      <c r="A82" s="43" t="s">
        <v>155</v>
      </c>
      <c r="B82" s="12" t="s">
        <v>70</v>
      </c>
      <c r="C82" s="24">
        <f>C83+C87+C105+C111+C120</f>
        <v>40522.11</v>
      </c>
      <c r="D82" s="24">
        <f>D83+D87+D105+D111+D120</f>
        <v>8006.250000000001</v>
      </c>
      <c r="E82" s="24" t="e">
        <f>E83+E87+E105+E111+E120</f>
        <v>#DIV/0!</v>
      </c>
      <c r="F82" s="24">
        <f>F83+F87+F105+F111+F120</f>
        <v>28988.95</v>
      </c>
      <c r="G82" s="31">
        <f t="shared" si="3"/>
        <v>71.53859954479172</v>
      </c>
    </row>
    <row r="83" spans="1:7" ht="44.25" customHeight="1">
      <c r="A83" s="10" t="s">
        <v>183</v>
      </c>
      <c r="B83" s="11" t="s">
        <v>71</v>
      </c>
      <c r="C83" s="23">
        <f>C84</f>
        <v>16855.7</v>
      </c>
      <c r="D83" s="27">
        <f>D84</f>
        <v>6594.74</v>
      </c>
      <c r="E83" s="32">
        <f t="shared" si="4"/>
        <v>39.12468779107364</v>
      </c>
      <c r="F83" s="35">
        <f>F84</f>
        <v>16855.7</v>
      </c>
      <c r="G83" s="31">
        <f t="shared" si="3"/>
        <v>100</v>
      </c>
    </row>
    <row r="84" spans="1:7" ht="28.5" customHeight="1">
      <c r="A84" s="7" t="s">
        <v>156</v>
      </c>
      <c r="B84" s="7" t="s">
        <v>72</v>
      </c>
      <c r="C84" s="47">
        <v>16855.7</v>
      </c>
      <c r="D84" s="28">
        <v>6594.74</v>
      </c>
      <c r="E84" s="32">
        <f t="shared" si="4"/>
        <v>39.12468779107364</v>
      </c>
      <c r="F84" s="36">
        <v>16855.7</v>
      </c>
      <c r="G84" s="31">
        <f t="shared" si="3"/>
        <v>100</v>
      </c>
    </row>
    <row r="85" spans="1:7" ht="26.2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31" t="e">
        <f t="shared" si="3"/>
        <v>#DIV/0!</v>
      </c>
    </row>
    <row r="86" spans="1:7" ht="39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31" t="e">
        <f t="shared" si="3"/>
        <v>#DIV/0!</v>
      </c>
    </row>
    <row r="87" spans="1:7" ht="27" customHeight="1">
      <c r="A87" s="10" t="s">
        <v>160</v>
      </c>
      <c r="B87" s="11" t="s">
        <v>200</v>
      </c>
      <c r="C87" s="23">
        <f>C98+C99+C101+C100+C102+C103+C104</f>
        <v>21472.09</v>
      </c>
      <c r="D87" s="23">
        <f>D98+D99+D101+D100+D102+D103+D104</f>
        <v>0</v>
      </c>
      <c r="E87" s="23">
        <f>E98+E99+E101+E100+E102+E103+E104</f>
        <v>0</v>
      </c>
      <c r="F87" s="23">
        <f>F98+F99+F101+F100+F102+F103+F104</f>
        <v>9938.93</v>
      </c>
      <c r="G87" s="31">
        <f t="shared" si="3"/>
        <v>46.2876692487783</v>
      </c>
    </row>
    <row r="88" spans="1:7" ht="39" hidden="1">
      <c r="A88" s="7" t="s">
        <v>157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31"/>
    </row>
    <row r="89" spans="1:7" ht="51" customHeight="1" hidden="1">
      <c r="A89" s="7" t="s">
        <v>202</v>
      </c>
      <c r="B89" s="7" t="s">
        <v>201</v>
      </c>
      <c r="C89" s="6"/>
      <c r="D89" s="28">
        <v>2377.92</v>
      </c>
      <c r="E89" s="32" t="e">
        <f t="shared" si="4"/>
        <v>#DIV/0!</v>
      </c>
      <c r="F89" s="36"/>
      <c r="G89" s="31"/>
    </row>
    <row r="90" spans="1:7" ht="1.5" customHeight="1" hidden="1">
      <c r="A90" s="7" t="s">
        <v>158</v>
      </c>
      <c r="B90" s="7" t="s">
        <v>79</v>
      </c>
      <c r="C90" s="6"/>
      <c r="D90" s="28"/>
      <c r="E90" s="32" t="e">
        <f t="shared" si="4"/>
        <v>#DIV/0!</v>
      </c>
      <c r="F90" s="35"/>
      <c r="G90" s="31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31" t="e">
        <f t="shared" si="3"/>
        <v>#DIV/0!</v>
      </c>
    </row>
    <row r="92" spans="1:7" ht="78.75" hidden="1">
      <c r="A92" s="7" t="s">
        <v>80</v>
      </c>
      <c r="B92" s="7" t="s">
        <v>194</v>
      </c>
      <c r="C92" s="6"/>
      <c r="D92" s="28"/>
      <c r="E92" s="32" t="e">
        <f t="shared" si="4"/>
        <v>#DIV/0!</v>
      </c>
      <c r="F92" s="35"/>
      <c r="G92" s="31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31" t="e">
        <f t="shared" si="3"/>
        <v>#DIV/0!</v>
      </c>
    </row>
    <row r="94" spans="1:7" ht="52.5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31" t="e">
        <f t="shared" si="3"/>
        <v>#DIV/0!</v>
      </c>
    </row>
    <row r="95" spans="1:7" ht="78.75" hidden="1">
      <c r="A95" s="7" t="s">
        <v>85</v>
      </c>
      <c r="B95" s="7" t="s">
        <v>195</v>
      </c>
      <c r="C95" s="6"/>
      <c r="D95" s="28"/>
      <c r="E95" s="32" t="e">
        <f t="shared" si="4"/>
        <v>#DIV/0!</v>
      </c>
      <c r="F95" s="35"/>
      <c r="G95" s="31" t="e">
        <f t="shared" si="3"/>
        <v>#DIV/0!</v>
      </c>
    </row>
    <row r="96" spans="1:7" ht="78.75" hidden="1">
      <c r="A96" s="7" t="s">
        <v>86</v>
      </c>
      <c r="B96" s="7" t="s">
        <v>196</v>
      </c>
      <c r="C96" s="6"/>
      <c r="D96" s="28"/>
      <c r="E96" s="32" t="e">
        <f t="shared" si="4"/>
        <v>#DIV/0!</v>
      </c>
      <c r="F96" s="35"/>
      <c r="G96" s="31" t="e">
        <f t="shared" si="3"/>
        <v>#DIV/0!</v>
      </c>
    </row>
    <row r="97" spans="1:7" ht="24" customHeight="1" hidden="1">
      <c r="A97" s="7" t="s">
        <v>159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31" t="e">
        <f t="shared" si="3"/>
        <v>#DIV/0!</v>
      </c>
    </row>
    <row r="98" spans="1:7" ht="42.75" customHeight="1">
      <c r="A98" s="7" t="s">
        <v>209</v>
      </c>
      <c r="B98" s="7" t="s">
        <v>210</v>
      </c>
      <c r="C98" s="6">
        <v>3364.8</v>
      </c>
      <c r="D98" s="28"/>
      <c r="E98" s="32"/>
      <c r="F98" s="36">
        <v>2759.85</v>
      </c>
      <c r="G98" s="31">
        <f t="shared" si="3"/>
        <v>82.02121968616261</v>
      </c>
    </row>
    <row r="99" spans="1:7" ht="24" customHeight="1">
      <c r="A99" s="7" t="s">
        <v>202</v>
      </c>
      <c r="B99" s="7" t="s">
        <v>221</v>
      </c>
      <c r="C99" s="6">
        <v>2716.2</v>
      </c>
      <c r="D99" s="28"/>
      <c r="E99" s="32"/>
      <c r="F99" s="36">
        <v>2716.2</v>
      </c>
      <c r="G99" s="31"/>
    </row>
    <row r="100" spans="1:7" ht="39" customHeight="1">
      <c r="A100" s="7" t="s">
        <v>202</v>
      </c>
      <c r="B100" s="50" t="s">
        <v>222</v>
      </c>
      <c r="C100" s="6">
        <v>4015.89</v>
      </c>
      <c r="D100" s="28"/>
      <c r="E100" s="32"/>
      <c r="F100" s="36">
        <v>2644.15</v>
      </c>
      <c r="G100" s="31"/>
    </row>
    <row r="101" spans="1:7" ht="56.25" customHeight="1">
      <c r="A101" s="7" t="s">
        <v>202</v>
      </c>
      <c r="B101" s="48" t="s">
        <v>217</v>
      </c>
      <c r="C101" s="6">
        <v>739.11</v>
      </c>
      <c r="D101" s="28"/>
      <c r="E101" s="32"/>
      <c r="F101" s="36">
        <v>739.11</v>
      </c>
      <c r="G101" s="31"/>
    </row>
    <row r="102" spans="1:7" ht="47.25" customHeight="1">
      <c r="A102" s="7" t="s">
        <v>220</v>
      </c>
      <c r="B102" s="50" t="s">
        <v>219</v>
      </c>
      <c r="C102" s="6">
        <v>9417.29</v>
      </c>
      <c r="D102" s="28"/>
      <c r="E102" s="32"/>
      <c r="F102" s="36">
        <v>0</v>
      </c>
      <c r="G102" s="31"/>
    </row>
    <row r="103" spans="1:7" ht="52.5" customHeight="1">
      <c r="A103" s="7" t="s">
        <v>202</v>
      </c>
      <c r="B103" s="49" t="s">
        <v>218</v>
      </c>
      <c r="C103" s="6">
        <v>1028.8</v>
      </c>
      <c r="D103" s="28"/>
      <c r="E103" s="32"/>
      <c r="F103" s="36">
        <v>889.62</v>
      </c>
      <c r="G103" s="31"/>
    </row>
    <row r="104" spans="1:7" ht="51.75" customHeight="1">
      <c r="A104" s="7" t="s">
        <v>208</v>
      </c>
      <c r="B104" s="50" t="s">
        <v>223</v>
      </c>
      <c r="C104" s="6">
        <v>190</v>
      </c>
      <c r="D104" s="28"/>
      <c r="E104" s="32"/>
      <c r="F104" s="36">
        <v>190</v>
      </c>
      <c r="G104" s="31"/>
    </row>
    <row r="105" spans="1:7" ht="36" customHeight="1">
      <c r="A105" s="10" t="s">
        <v>213</v>
      </c>
      <c r="B105" s="11" t="s">
        <v>88</v>
      </c>
      <c r="C105" s="23">
        <f>C106+C108</f>
        <v>281.82</v>
      </c>
      <c r="D105" s="23">
        <f>D106+D108</f>
        <v>426.43</v>
      </c>
      <c r="E105" s="23">
        <f>E106+E108</f>
        <v>7349.394313690263</v>
      </c>
      <c r="F105" s="23">
        <f>F106+F108</f>
        <v>281.82</v>
      </c>
      <c r="G105" s="31">
        <f t="shared" si="3"/>
        <v>100</v>
      </c>
    </row>
    <row r="106" spans="1:7" ht="45" customHeight="1">
      <c r="A106" s="7" t="s">
        <v>211</v>
      </c>
      <c r="B106" s="7" t="s">
        <v>89</v>
      </c>
      <c r="C106" s="6">
        <v>278.3</v>
      </c>
      <c r="D106" s="28">
        <v>169.88</v>
      </c>
      <c r="E106" s="32">
        <f t="shared" si="4"/>
        <v>61.042040962989574</v>
      </c>
      <c r="F106" s="36">
        <v>278.3</v>
      </c>
      <c r="G106" s="31">
        <f t="shared" si="3"/>
        <v>100</v>
      </c>
    </row>
    <row r="107" spans="1:7" ht="3" customHeight="1" hidden="1">
      <c r="A107" s="7" t="s">
        <v>90</v>
      </c>
      <c r="B107" s="7" t="s">
        <v>91</v>
      </c>
      <c r="C107" s="6"/>
      <c r="D107" s="28"/>
      <c r="E107" s="32" t="e">
        <f t="shared" si="4"/>
        <v>#DIV/0!</v>
      </c>
      <c r="F107" s="35"/>
      <c r="G107" s="31" t="e">
        <f t="shared" si="3"/>
        <v>#DIV/0!</v>
      </c>
    </row>
    <row r="108" spans="1:7" ht="36" customHeight="1">
      <c r="A108" s="7" t="s">
        <v>212</v>
      </c>
      <c r="B108" s="7" t="s">
        <v>92</v>
      </c>
      <c r="C108" s="6">
        <v>3.52</v>
      </c>
      <c r="D108" s="28">
        <v>256.55</v>
      </c>
      <c r="E108" s="32">
        <f t="shared" si="4"/>
        <v>7288.352272727273</v>
      </c>
      <c r="F108" s="36">
        <v>3.52</v>
      </c>
      <c r="G108" s="31">
        <f t="shared" si="3"/>
        <v>100</v>
      </c>
    </row>
    <row r="109" spans="1:7" ht="39" hidden="1">
      <c r="A109" s="7" t="s">
        <v>161</v>
      </c>
      <c r="B109" s="7" t="s">
        <v>93</v>
      </c>
      <c r="C109" s="6"/>
      <c r="D109" s="28"/>
      <c r="E109" s="32" t="e">
        <f t="shared" si="4"/>
        <v>#DIV/0!</v>
      </c>
      <c r="F109" s="35"/>
      <c r="G109" s="31" t="e">
        <f t="shared" si="3"/>
        <v>#DIV/0!</v>
      </c>
    </row>
    <row r="110" spans="1:7" ht="42.75" customHeight="1" hidden="1">
      <c r="A110" s="7" t="s">
        <v>162</v>
      </c>
      <c r="B110" s="7" t="s">
        <v>92</v>
      </c>
      <c r="C110" s="6">
        <v>0</v>
      </c>
      <c r="D110" s="28"/>
      <c r="E110" s="32"/>
      <c r="F110" s="36">
        <v>0</v>
      </c>
      <c r="G110" s="31"/>
    </row>
    <row r="111" spans="1:7" ht="23.25" customHeight="1">
      <c r="A111" s="10" t="s">
        <v>214</v>
      </c>
      <c r="B111" s="11" t="s">
        <v>94</v>
      </c>
      <c r="C111" s="23">
        <f>C112+C114</f>
        <v>1912.5</v>
      </c>
      <c r="D111" s="23">
        <f>D112+D114</f>
        <v>1282.7</v>
      </c>
      <c r="E111" s="23" t="e">
        <f>E112+E114</f>
        <v>#DIV/0!</v>
      </c>
      <c r="F111" s="23">
        <f>F112+F114</f>
        <v>1912.5</v>
      </c>
      <c r="G111" s="31">
        <f t="shared" si="3"/>
        <v>100</v>
      </c>
    </row>
    <row r="112" spans="1:7" ht="12.75" hidden="1">
      <c r="A112" s="7"/>
      <c r="B112" s="7"/>
      <c r="C112" s="6"/>
      <c r="D112" s="28">
        <v>18.7</v>
      </c>
      <c r="E112" s="32" t="e">
        <f aca="true" t="shared" si="5" ref="E112:E119">D112/C112*100</f>
        <v>#DIV/0!</v>
      </c>
      <c r="F112" s="35"/>
      <c r="G112" s="31" t="e">
        <f t="shared" si="3"/>
        <v>#DIV/0!</v>
      </c>
    </row>
    <row r="113" spans="1:7" ht="78.75" hidden="1">
      <c r="A113" s="7" t="s">
        <v>95</v>
      </c>
      <c r="B113" s="7" t="s">
        <v>96</v>
      </c>
      <c r="C113" s="6"/>
      <c r="D113" s="28"/>
      <c r="E113" s="32" t="e">
        <f t="shared" si="5"/>
        <v>#DIV/0!</v>
      </c>
      <c r="F113" s="35"/>
      <c r="G113" s="31" t="e">
        <f t="shared" si="3"/>
        <v>#DIV/0!</v>
      </c>
    </row>
    <row r="114" spans="1:7" ht="30" customHeight="1">
      <c r="A114" s="7" t="s">
        <v>204</v>
      </c>
      <c r="B114" s="7" t="s">
        <v>97</v>
      </c>
      <c r="C114" s="6">
        <v>1912.5</v>
      </c>
      <c r="D114" s="28">
        <v>1264</v>
      </c>
      <c r="E114" s="32">
        <f t="shared" si="5"/>
        <v>66.09150326797386</v>
      </c>
      <c r="F114" s="36">
        <v>1912.5</v>
      </c>
      <c r="G114" s="31">
        <f t="shared" si="3"/>
        <v>100</v>
      </c>
    </row>
    <row r="115" spans="1:7" ht="0.75" customHeight="1" hidden="1">
      <c r="A115" s="7" t="s">
        <v>98</v>
      </c>
      <c r="B115" s="7" t="s">
        <v>99</v>
      </c>
      <c r="C115" s="6"/>
      <c r="D115" s="28"/>
      <c r="E115" s="32" t="e">
        <f t="shared" si="5"/>
        <v>#DIV/0!</v>
      </c>
      <c r="F115" s="35"/>
      <c r="G115" s="31" t="e">
        <f t="shared" si="3"/>
        <v>#DIV/0!</v>
      </c>
    </row>
    <row r="116" spans="1:7" ht="12.75" hidden="1">
      <c r="A116" s="10" t="s">
        <v>100</v>
      </c>
      <c r="B116" s="11" t="s">
        <v>101</v>
      </c>
      <c r="C116" s="6"/>
      <c r="D116" s="28"/>
      <c r="E116" s="32" t="e">
        <f t="shared" si="5"/>
        <v>#DIV/0!</v>
      </c>
      <c r="F116" s="35"/>
      <c r="G116" s="31" t="e">
        <f t="shared" si="3"/>
        <v>#DIV/0!</v>
      </c>
    </row>
    <row r="117" spans="1:7" ht="26.25" hidden="1">
      <c r="A117" s="7" t="s">
        <v>102</v>
      </c>
      <c r="B117" s="7" t="s">
        <v>103</v>
      </c>
      <c r="C117" s="6"/>
      <c r="D117" s="28"/>
      <c r="E117" s="32" t="e">
        <f t="shared" si="5"/>
        <v>#DIV/0!</v>
      </c>
      <c r="F117" s="35"/>
      <c r="G117" s="31" t="e">
        <f t="shared" si="3"/>
        <v>#DIV/0!</v>
      </c>
    </row>
    <row r="118" spans="1:7" ht="105" hidden="1">
      <c r="A118" s="10" t="s">
        <v>104</v>
      </c>
      <c r="B118" s="11" t="s">
        <v>105</v>
      </c>
      <c r="C118" s="9"/>
      <c r="D118" s="28"/>
      <c r="E118" s="32" t="e">
        <f t="shared" si="5"/>
        <v>#DIV/0!</v>
      </c>
      <c r="F118" s="35"/>
      <c r="G118" s="31" t="e">
        <f t="shared" si="3"/>
        <v>#DIV/0!</v>
      </c>
    </row>
    <row r="119" spans="1:7" ht="39" hidden="1">
      <c r="A119" s="7" t="s">
        <v>106</v>
      </c>
      <c r="B119" s="7" t="s">
        <v>107</v>
      </c>
      <c r="C119" s="9"/>
      <c r="D119" s="28"/>
      <c r="E119" s="32" t="e">
        <f t="shared" si="5"/>
        <v>#DIV/0!</v>
      </c>
      <c r="F119" s="35"/>
      <c r="G119" s="31" t="e">
        <f t="shared" si="3"/>
        <v>#DIV/0!</v>
      </c>
    </row>
    <row r="120" spans="1:7" ht="45" hidden="1">
      <c r="A120" s="10" t="s">
        <v>163</v>
      </c>
      <c r="B120" s="33" t="s">
        <v>108</v>
      </c>
      <c r="C120" s="25"/>
      <c r="D120" s="27">
        <f>D121</f>
        <v>-297.62</v>
      </c>
      <c r="E120" s="32"/>
      <c r="F120" s="35"/>
      <c r="G120" s="31" t="e">
        <f t="shared" si="3"/>
        <v>#DIV/0!</v>
      </c>
    </row>
    <row r="121" spans="1:7" ht="52.5" hidden="1">
      <c r="A121" s="7" t="s">
        <v>164</v>
      </c>
      <c r="B121" s="7" t="s">
        <v>109</v>
      </c>
      <c r="C121" s="9"/>
      <c r="D121" s="28">
        <v>-297.62</v>
      </c>
      <c r="E121" s="32"/>
      <c r="F121" s="35"/>
      <c r="G121" s="31" t="e">
        <f t="shared" si="3"/>
        <v>#DIV/0!</v>
      </c>
    </row>
    <row r="122" spans="1:7" ht="55.5" customHeight="1">
      <c r="A122" s="7" t="s">
        <v>224</v>
      </c>
      <c r="B122" s="7" t="s">
        <v>225</v>
      </c>
      <c r="C122" s="9"/>
      <c r="D122" s="28"/>
      <c r="E122" s="32" t="e">
        <f>D122/C122*100</f>
        <v>#DIV/0!</v>
      </c>
      <c r="F122" s="35">
        <v>-542.63</v>
      </c>
      <c r="G122" s="31">
        <v>0</v>
      </c>
    </row>
    <row r="123" spans="1:7" ht="0" customHeight="1" hidden="1">
      <c r="A123" s="10" t="s">
        <v>215</v>
      </c>
      <c r="B123" s="10" t="s">
        <v>197</v>
      </c>
      <c r="C123" s="9"/>
      <c r="D123" s="28"/>
      <c r="E123" s="37"/>
      <c r="F123" s="39">
        <v>-97.24</v>
      </c>
      <c r="G123" s="31"/>
    </row>
    <row r="124" spans="1:7" ht="36" customHeight="1">
      <c r="A124" s="7"/>
      <c r="B124" s="7"/>
      <c r="C124" s="9"/>
      <c r="D124" s="28"/>
      <c r="E124" s="37"/>
      <c r="F124" s="38"/>
      <c r="G124" s="31"/>
    </row>
    <row r="125" spans="1:7" ht="21.75" customHeight="1">
      <c r="A125" s="8"/>
      <c r="B125" s="1" t="s">
        <v>110</v>
      </c>
      <c r="C125" s="26">
        <f>C8+C40+C82+C123</f>
        <v>61613.81</v>
      </c>
      <c r="D125" s="26">
        <f>D8+D40+D82+D123</f>
        <v>13464.66</v>
      </c>
      <c r="E125" s="26" t="e">
        <f>E8+E40+E82+E123</f>
        <v>#DIV/0!</v>
      </c>
      <c r="F125" s="26">
        <f>F8+F40+F82+F122</f>
        <v>51104.99</v>
      </c>
      <c r="G125" s="31">
        <f t="shared" si="3"/>
        <v>82.94405101713397</v>
      </c>
    </row>
    <row r="126" spans="5:7" ht="12.75">
      <c r="E126" s="22"/>
      <c r="F126" s="22"/>
      <c r="G126" s="22"/>
    </row>
    <row r="127" spans="5:7" ht="12.75">
      <c r="E127" s="22"/>
      <c r="F127" s="22"/>
      <c r="G127" s="22"/>
    </row>
    <row r="128" spans="5:7" ht="12.75">
      <c r="E128" s="22"/>
      <c r="F128" s="22"/>
      <c r="G128" s="22"/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</sheetData>
  <sheetProtection/>
  <mergeCells count="5">
    <mergeCell ref="A6:K6"/>
    <mergeCell ref="B1:D1"/>
    <mergeCell ref="A2:K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2020-01-16T12:17:48Z</cp:lastPrinted>
  <dcterms:created xsi:type="dcterms:W3CDTF">1996-10-08T23:32:33Z</dcterms:created>
  <dcterms:modified xsi:type="dcterms:W3CDTF">2020-02-17T11:28:17Z</dcterms:modified>
  <cp:category/>
  <cp:version/>
  <cp:contentType/>
  <cp:contentStatus/>
</cp:coreProperties>
</file>