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68" tabRatio="599" activeTab="0"/>
  </bookViews>
  <sheets>
    <sheet name="Таблиц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stv</author>
  </authors>
  <commentList>
    <comment ref="N23" authorId="0">
      <text>
        <r>
          <rPr>
            <b/>
            <sz val="8"/>
            <rFont val="Tahoma"/>
            <family val="2"/>
          </rPr>
          <t>stv:</t>
        </r>
        <r>
          <rPr>
            <sz val="8"/>
            <rFont val="Tahoma"/>
            <family val="2"/>
          </rPr>
          <t xml:space="preserve">
907,44 ПИР подъезд к гГатчина</t>
        </r>
      </text>
    </comment>
    <comment ref="O23" authorId="0">
      <text>
        <r>
          <rPr>
            <b/>
            <sz val="8"/>
            <rFont val="Tahoma"/>
            <family val="2"/>
          </rPr>
          <t>stv:</t>
        </r>
        <r>
          <rPr>
            <sz val="8"/>
            <rFont val="Tahoma"/>
            <family val="2"/>
          </rPr>
          <t xml:space="preserve">
2000 софин реконструкция дороги подъезд к г.Гатчина
47,76 ПИР подъезд к.г.Гатчина
</t>
        </r>
      </text>
    </comment>
    <comment ref="Q23" authorId="0">
      <text>
        <r>
          <rPr>
            <b/>
            <sz val="8"/>
            <rFont val="Tahoma"/>
            <family val="2"/>
          </rPr>
          <t>stv:</t>
        </r>
        <r>
          <rPr>
            <sz val="8"/>
            <rFont val="Tahoma"/>
            <family val="2"/>
          </rPr>
          <t xml:space="preserve">
907,44 ПИР подъезд к гГатчина</t>
        </r>
      </text>
    </comment>
    <comment ref="R23" authorId="0">
      <text>
        <r>
          <rPr>
            <b/>
            <sz val="8"/>
            <rFont val="Tahoma"/>
            <family val="2"/>
          </rPr>
          <t>stv:</t>
        </r>
        <r>
          <rPr>
            <sz val="8"/>
            <rFont val="Tahoma"/>
            <family val="2"/>
          </rPr>
          <t xml:space="preserve">
47,76 ПИР подъезд к.г.Гатчина
</t>
        </r>
      </text>
    </comment>
  </commentList>
</comments>
</file>

<file path=xl/sharedStrings.xml><?xml version="1.0" encoding="utf-8"?>
<sst xmlns="http://schemas.openxmlformats.org/spreadsheetml/2006/main" count="101" uniqueCount="48">
  <si>
    <t>в т.ч. по направлениям расходов, тыс.руб.</t>
  </si>
  <si>
    <t>содержание</t>
  </si>
  <si>
    <t>Большеколпанское СП</t>
  </si>
  <si>
    <t>Веревское СП</t>
  </si>
  <si>
    <t>Войсковицкое СП</t>
  </si>
  <si>
    <t>Вырицкое ГП</t>
  </si>
  <si>
    <t>Дружногорское ГП</t>
  </si>
  <si>
    <t>Елизаветинское СП</t>
  </si>
  <si>
    <t>Кобринское СП</t>
  </si>
  <si>
    <t>Новосветское СП</t>
  </si>
  <si>
    <t>Пудомягское СП</t>
  </si>
  <si>
    <t>Пудостьское СП</t>
  </si>
  <si>
    <t>Рождественское СП</t>
  </si>
  <si>
    <t>Сиверское ГП</t>
  </si>
  <si>
    <t>Сусанинское СП</t>
  </si>
  <si>
    <t>Сяськелевское СП</t>
  </si>
  <si>
    <t>Таицкое ГП</t>
  </si>
  <si>
    <t>МО г. Гатчина</t>
  </si>
  <si>
    <t>МО г. Коммунар</t>
  </si>
  <si>
    <t>расшифровка прочих</t>
  </si>
  <si>
    <t>Всего</t>
  </si>
  <si>
    <t>ОБ</t>
  </si>
  <si>
    <t>МБ</t>
  </si>
  <si>
    <t xml:space="preserve">капитальный ремонт </t>
  </si>
  <si>
    <t xml:space="preserve">ремонт </t>
  </si>
  <si>
    <t>ИТОГО</t>
  </si>
  <si>
    <t xml:space="preserve">прочие </t>
  </si>
  <si>
    <t>Наименование поселения</t>
  </si>
  <si>
    <t>Объем бюджетных ассигнований в соответствии с решением о бюджете   0409 "Дорожное хозяйство (дорожные фонды)*  тыс.руб.</t>
  </si>
  <si>
    <t xml:space="preserve">строительство (реконструкция), включая ПИР </t>
  </si>
  <si>
    <t>План на 2016 год, в том числе</t>
  </si>
  <si>
    <t>ремонт дворовых территорий</t>
  </si>
  <si>
    <t>ГМР</t>
  </si>
  <si>
    <t>Проверка об</t>
  </si>
  <si>
    <t>Проверка мб</t>
  </si>
  <si>
    <t>2 схемы дорожгого движения, 2 сфетофорных поста</t>
  </si>
  <si>
    <t>МБТ</t>
  </si>
  <si>
    <t xml:space="preserve">План на 2016 </t>
  </si>
  <si>
    <t>дорож.знаки</t>
  </si>
  <si>
    <t>136,6 т.р.-земельный налог, 109,0 т.р.-проверка и составление смет, 107,5 т.р.-строит. контроль за ходом ремонтов</t>
  </si>
  <si>
    <t>Составление и проверка смет, экспертиза дорог и МЗ и пр.</t>
  </si>
  <si>
    <t>мероприятия по 42-оз? Устр-во авт.остановок</t>
  </si>
  <si>
    <t>разр.пр.-см.документ.;входн.контр.дор.покр.;анализ образц.из слоя дор.покр.</t>
  </si>
  <si>
    <t>услуги по осуществлению технадзора, экспертиза проектно-сметной документации</t>
  </si>
  <si>
    <t>установка лежачих полицейских</t>
  </si>
  <si>
    <t>изготовл. и установка дорожн. знаков</t>
  </si>
  <si>
    <t>Объем доходов в соответствии с источниками, определенными решением о создании муниципального дорожного фонда (акцизы+областные)</t>
  </si>
  <si>
    <t>Факт на 01.01.2017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</si>
</sst>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6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6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46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72" fontId="46" fillId="34" borderId="15" xfId="0" applyNumberFormat="1" applyFont="1" applyFill="1" applyBorder="1" applyAlignment="1">
      <alignment/>
    </xf>
    <xf numFmtId="0" fontId="48" fillId="34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172" fontId="46" fillId="34" borderId="13" xfId="0" applyNumberFormat="1" applyFont="1" applyFill="1" applyBorder="1" applyAlignment="1" applyProtection="1">
      <alignment vertical="center"/>
      <protection hidden="1"/>
    </xf>
    <xf numFmtId="172" fontId="46" fillId="34" borderId="16" xfId="0" applyNumberFormat="1" applyFont="1" applyFill="1" applyBorder="1" applyAlignment="1" applyProtection="1">
      <alignment vertical="center"/>
      <protection hidden="1"/>
    </xf>
    <xf numFmtId="172" fontId="46" fillId="34" borderId="17" xfId="0" applyNumberFormat="1" applyFont="1" applyFill="1" applyBorder="1" applyAlignment="1" applyProtection="1">
      <alignment vertical="center"/>
      <protection hidden="1"/>
    </xf>
    <xf numFmtId="172" fontId="5" fillId="34" borderId="13" xfId="0" applyNumberFormat="1" applyFont="1" applyFill="1" applyBorder="1" applyAlignment="1">
      <alignment vertical="center"/>
    </xf>
    <xf numFmtId="172" fontId="5" fillId="35" borderId="10" xfId="0" applyNumberFormat="1" applyFont="1" applyFill="1" applyBorder="1" applyAlignment="1" applyProtection="1">
      <alignment horizontal="right" vertical="center" wrapText="1"/>
      <protection/>
    </xf>
    <xf numFmtId="172" fontId="5" fillId="35" borderId="10" xfId="0" applyNumberFormat="1" applyFont="1" applyFill="1" applyBorder="1" applyAlignment="1" applyProtection="1">
      <alignment vertical="center" wrapText="1"/>
      <protection/>
    </xf>
    <xf numFmtId="172" fontId="50" fillId="34" borderId="13" xfId="0" applyNumberFormat="1" applyFont="1" applyFill="1" applyBorder="1" applyAlignment="1">
      <alignment vertical="center"/>
    </xf>
    <xf numFmtId="172" fontId="50" fillId="34" borderId="13" xfId="0" applyNumberFormat="1" applyFont="1" applyFill="1" applyBorder="1" applyAlignment="1">
      <alignment/>
    </xf>
    <xf numFmtId="172" fontId="5" fillId="0" borderId="10" xfId="0" applyNumberFormat="1" applyFont="1" applyFill="1" applyBorder="1" applyAlignment="1" applyProtection="1">
      <alignment horizontal="right" vertical="center" wrapText="1"/>
      <protection/>
    </xf>
    <xf numFmtId="172" fontId="50" fillId="0" borderId="10" xfId="0" applyNumberFormat="1" applyFont="1" applyFill="1" applyBorder="1" applyAlignment="1">
      <alignment vertical="center"/>
    </xf>
    <xf numFmtId="172" fontId="50" fillId="0" borderId="10" xfId="0" applyNumberFormat="1" applyFont="1" applyFill="1" applyBorder="1" applyAlignment="1" applyProtection="1">
      <alignment vertical="center"/>
      <protection locked="0"/>
    </xf>
    <xf numFmtId="172" fontId="50" fillId="0" borderId="11" xfId="0" applyNumberFormat="1" applyFont="1" applyFill="1" applyBorder="1" applyAlignment="1" applyProtection="1">
      <alignment vertical="center"/>
      <protection locked="0"/>
    </xf>
    <xf numFmtId="172" fontId="50" fillId="0" borderId="14" xfId="0" applyNumberFormat="1" applyFont="1" applyFill="1" applyBorder="1" applyAlignment="1">
      <alignment vertical="center"/>
    </xf>
    <xf numFmtId="172" fontId="5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72" fontId="5" fillId="0" borderId="10" xfId="0" applyNumberFormat="1" applyFont="1" applyFill="1" applyBorder="1" applyAlignment="1" applyProtection="1">
      <alignment vertical="center" wrapText="1"/>
      <protection/>
    </xf>
    <xf numFmtId="172" fontId="5" fillId="0" borderId="10" xfId="0" applyNumberFormat="1" applyFont="1" applyFill="1" applyBorder="1" applyAlignment="1" applyProtection="1">
      <alignment vertical="center"/>
      <protection locked="0"/>
    </xf>
    <xf numFmtId="172" fontId="5" fillId="0" borderId="19" xfId="0" applyNumberFormat="1" applyFont="1" applyFill="1" applyBorder="1" applyAlignment="1" applyProtection="1">
      <alignment vertical="center" wrapText="1"/>
      <protection/>
    </xf>
    <xf numFmtId="172" fontId="5" fillId="0" borderId="19" xfId="0" applyNumberFormat="1" applyFont="1" applyFill="1" applyBorder="1" applyAlignment="1" applyProtection="1">
      <alignment vertical="center"/>
      <protection locked="0"/>
    </xf>
    <xf numFmtId="172" fontId="5" fillId="0" borderId="20" xfId="0" applyNumberFormat="1" applyFont="1" applyFill="1" applyBorder="1" applyAlignment="1" applyProtection="1">
      <alignment vertical="center"/>
      <protection locked="0"/>
    </xf>
    <xf numFmtId="172" fontId="50" fillId="0" borderId="19" xfId="0" applyNumberFormat="1" applyFont="1" applyFill="1" applyBorder="1" applyAlignment="1" applyProtection="1">
      <alignment vertical="center"/>
      <protection locked="0"/>
    </xf>
    <xf numFmtId="172" fontId="50" fillId="0" borderId="20" xfId="0" applyNumberFormat="1" applyFont="1" applyFill="1" applyBorder="1" applyAlignment="1" applyProtection="1">
      <alignment vertical="center"/>
      <protection locked="0"/>
    </xf>
    <xf numFmtId="172" fontId="50" fillId="0" borderId="21" xfId="0" applyNumberFormat="1" applyFont="1" applyFill="1" applyBorder="1" applyAlignment="1" applyProtection="1">
      <alignment vertical="center"/>
      <protection locked="0"/>
    </xf>
    <xf numFmtId="172" fontId="6" fillId="0" borderId="18" xfId="0" applyNumberFormat="1" applyFont="1" applyFill="1" applyBorder="1" applyAlignment="1" applyProtection="1">
      <alignment vertical="center"/>
      <protection locked="0"/>
    </xf>
    <xf numFmtId="172" fontId="50" fillId="0" borderId="10" xfId="0" applyNumberFormat="1" applyFont="1" applyFill="1" applyBorder="1" applyAlignment="1" applyProtection="1">
      <alignment/>
      <protection locked="0"/>
    </xf>
    <xf numFmtId="172" fontId="50" fillId="0" borderId="10" xfId="0" applyNumberFormat="1" applyFont="1" applyFill="1" applyBorder="1" applyAlignment="1">
      <alignment/>
    </xf>
    <xf numFmtId="172" fontId="50" fillId="0" borderId="11" xfId="0" applyNumberFormat="1" applyFont="1" applyFill="1" applyBorder="1" applyAlignment="1" applyProtection="1">
      <alignment/>
      <protection locked="0"/>
    </xf>
    <xf numFmtId="172" fontId="50" fillId="0" borderId="14" xfId="0" applyNumberFormat="1" applyFont="1" applyFill="1" applyBorder="1" applyAlignment="1">
      <alignment/>
    </xf>
    <xf numFmtId="172" fontId="50" fillId="0" borderId="18" xfId="0" applyNumberFormat="1" applyFont="1" applyFill="1" applyBorder="1" applyAlignment="1" applyProtection="1">
      <alignment/>
      <protection locked="0"/>
    </xf>
    <xf numFmtId="172" fontId="6" fillId="0" borderId="10" xfId="0" applyNumberFormat="1" applyFont="1" applyFill="1" applyBorder="1" applyAlignment="1" applyProtection="1">
      <alignment vertical="center"/>
      <protection locked="0"/>
    </xf>
    <xf numFmtId="172" fontId="6" fillId="0" borderId="11" xfId="0" applyNumberFormat="1" applyFont="1" applyFill="1" applyBorder="1" applyAlignment="1" applyProtection="1">
      <alignment vertical="center"/>
      <protection locked="0"/>
    </xf>
    <xf numFmtId="172" fontId="51" fillId="0" borderId="18" xfId="0" applyNumberFormat="1" applyFont="1" applyFill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left" vertical="center" wrapText="1"/>
      <protection/>
    </xf>
    <xf numFmtId="172" fontId="50" fillId="0" borderId="10" xfId="0" applyNumberFormat="1" applyFont="1" applyFill="1" applyBorder="1" applyAlignment="1" applyProtection="1">
      <alignment vertical="center"/>
      <protection/>
    </xf>
    <xf numFmtId="172" fontId="46" fillId="0" borderId="10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172" fontId="5" fillId="35" borderId="19" xfId="0" applyNumberFormat="1" applyFont="1" applyFill="1" applyBorder="1" applyAlignment="1" applyProtection="1">
      <alignment horizontal="right" vertical="center" wrapText="1"/>
      <protection/>
    </xf>
    <xf numFmtId="172" fontId="5" fillId="0" borderId="19" xfId="0" applyNumberFormat="1" applyFont="1" applyFill="1" applyBorder="1" applyAlignment="1" applyProtection="1">
      <alignment vertical="center"/>
      <protection/>
    </xf>
    <xf numFmtId="172" fontId="46" fillId="0" borderId="19" xfId="0" applyNumberFormat="1" applyFont="1" applyFill="1" applyBorder="1" applyAlignment="1" applyProtection="1">
      <alignment vertical="center"/>
      <protection/>
    </xf>
    <xf numFmtId="172" fontId="46" fillId="34" borderId="24" xfId="0" applyNumberFormat="1" applyFont="1" applyFill="1" applyBorder="1" applyAlignment="1" applyProtection="1">
      <alignment horizontal="left" vertical="center"/>
      <protection/>
    </xf>
    <xf numFmtId="172" fontId="46" fillId="35" borderId="25" xfId="0" applyNumberFormat="1" applyFont="1" applyFill="1" applyBorder="1" applyAlignment="1" applyProtection="1">
      <alignment horizontal="right" vertical="center"/>
      <protection/>
    </xf>
    <xf numFmtId="172" fontId="46" fillId="34" borderId="26" xfId="0" applyNumberFormat="1" applyFont="1" applyFill="1" applyBorder="1" applyAlignment="1" applyProtection="1">
      <alignment vertical="center"/>
      <protection/>
    </xf>
    <xf numFmtId="172" fontId="46" fillId="34" borderId="25" xfId="0" applyNumberFormat="1" applyFont="1" applyFill="1" applyBorder="1" applyAlignment="1" applyProtection="1">
      <alignment vertical="center"/>
      <protection/>
    </xf>
    <xf numFmtId="4" fontId="46" fillId="34" borderId="25" xfId="0" applyNumberFormat="1" applyFont="1" applyFill="1" applyBorder="1" applyAlignment="1" applyProtection="1">
      <alignment vertical="center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"/>
  <sheetViews>
    <sheetView tabSelected="1" zoomScale="90" zoomScaleNormal="90" zoomScaleSheetLayoutView="80" zoomScalePageLayoutView="0" workbookViewId="0" topLeftCell="A1">
      <selection activeCell="D16" sqref="D16"/>
    </sheetView>
  </sheetViews>
  <sheetFormatPr defaultColWidth="9.140625" defaultRowHeight="15"/>
  <cols>
    <col min="1" max="1" width="24.140625" style="0" customWidth="1"/>
    <col min="2" max="2" width="16.7109375" style="56" customWidth="1"/>
    <col min="3" max="12" width="13.28125" style="0" customWidth="1"/>
    <col min="13" max="13" width="12.421875" style="0" customWidth="1"/>
    <col min="14" max="18" width="10.28125" style="0" customWidth="1"/>
    <col min="19" max="24" width="10.421875" style="0" customWidth="1"/>
    <col min="25" max="25" width="12.140625" style="0" customWidth="1"/>
    <col min="26" max="26" width="10.8515625" style="0" customWidth="1"/>
    <col min="27" max="27" width="12.00390625" style="0" customWidth="1"/>
    <col min="28" max="28" width="10.140625" style="0" customWidth="1"/>
    <col min="29" max="30" width="11.140625" style="0" customWidth="1"/>
    <col min="31" max="33" width="9.8515625" style="0" customWidth="1"/>
    <col min="34" max="34" width="11.140625" style="0" customWidth="1"/>
    <col min="35" max="36" width="9.8515625" style="0" customWidth="1"/>
    <col min="37" max="37" width="11.421875" style="0" customWidth="1"/>
    <col min="38" max="38" width="10.00390625" style="0" customWidth="1"/>
    <col min="39" max="39" width="11.140625" style="0" customWidth="1"/>
    <col min="40" max="41" width="10.00390625" style="0" customWidth="1"/>
    <col min="42" max="47" width="10.57421875" style="0" customWidth="1"/>
    <col min="48" max="48" width="12.28125" style="0" customWidth="1"/>
    <col min="49" max="49" width="12.28125" style="0" hidden="1" customWidth="1"/>
    <col min="50" max="50" width="12.28125" style="0" customWidth="1"/>
  </cols>
  <sheetData>
    <row r="1" spans="1:49" ht="24" customHeight="1" thickBot="1">
      <c r="A1" s="71" t="s">
        <v>27</v>
      </c>
      <c r="B1" s="85" t="s">
        <v>46</v>
      </c>
      <c r="C1" s="75" t="s">
        <v>28</v>
      </c>
      <c r="D1" s="76"/>
      <c r="E1" s="76"/>
      <c r="F1" s="76"/>
      <c r="G1" s="76"/>
      <c r="H1" s="76"/>
      <c r="I1" s="76"/>
      <c r="J1" s="86"/>
      <c r="K1" s="86"/>
      <c r="L1" s="77"/>
      <c r="M1" s="73" t="s">
        <v>0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4"/>
    </row>
    <row r="2" spans="1:49" ht="27" customHeight="1" thickBot="1">
      <c r="A2" s="72"/>
      <c r="B2" s="85"/>
      <c r="C2" s="87"/>
      <c r="D2" s="81"/>
      <c r="E2" s="81"/>
      <c r="F2" s="81"/>
      <c r="G2" s="81"/>
      <c r="H2" s="81"/>
      <c r="I2" s="81"/>
      <c r="J2" s="82"/>
      <c r="K2" s="82"/>
      <c r="L2" s="83"/>
      <c r="M2" s="75" t="s">
        <v>29</v>
      </c>
      <c r="N2" s="76"/>
      <c r="O2" s="76"/>
      <c r="P2" s="76"/>
      <c r="Q2" s="76"/>
      <c r="R2" s="77"/>
      <c r="S2" s="78" t="s">
        <v>23</v>
      </c>
      <c r="T2" s="76"/>
      <c r="U2" s="76"/>
      <c r="V2" s="76"/>
      <c r="W2" s="76"/>
      <c r="X2" s="77"/>
      <c r="Y2" s="78" t="s">
        <v>24</v>
      </c>
      <c r="Z2" s="76"/>
      <c r="AA2" s="76"/>
      <c r="AB2" s="76"/>
      <c r="AC2" s="76"/>
      <c r="AD2" s="77"/>
      <c r="AE2" s="78" t="s">
        <v>31</v>
      </c>
      <c r="AF2" s="76"/>
      <c r="AG2" s="76"/>
      <c r="AH2" s="76"/>
      <c r="AI2" s="76"/>
      <c r="AJ2" s="77"/>
      <c r="AK2" s="78" t="s">
        <v>1</v>
      </c>
      <c r="AL2" s="76"/>
      <c r="AM2" s="76"/>
      <c r="AN2" s="76"/>
      <c r="AO2" s="76"/>
      <c r="AP2" s="77"/>
      <c r="AQ2" s="88" t="s">
        <v>26</v>
      </c>
      <c r="AR2" s="89"/>
      <c r="AS2" s="89"/>
      <c r="AT2" s="89"/>
      <c r="AU2" s="89"/>
      <c r="AV2" s="89"/>
      <c r="AW2" s="90"/>
    </row>
    <row r="3" spans="1:49" s="2" customFormat="1" ht="98.25" customHeight="1">
      <c r="A3" s="72"/>
      <c r="B3" s="85"/>
      <c r="C3" s="79" t="s">
        <v>30</v>
      </c>
      <c r="D3" s="80"/>
      <c r="E3" s="80"/>
      <c r="F3" s="80"/>
      <c r="G3" s="80"/>
      <c r="H3" s="81" t="s">
        <v>47</v>
      </c>
      <c r="I3" s="81"/>
      <c r="J3" s="82"/>
      <c r="K3" s="82"/>
      <c r="L3" s="83"/>
      <c r="M3" s="79" t="s">
        <v>30</v>
      </c>
      <c r="N3" s="80"/>
      <c r="O3" s="80"/>
      <c r="P3" s="81" t="s">
        <v>47</v>
      </c>
      <c r="Q3" s="81"/>
      <c r="R3" s="83"/>
      <c r="S3" s="84" t="s">
        <v>30</v>
      </c>
      <c r="T3" s="80"/>
      <c r="U3" s="80"/>
      <c r="V3" s="81" t="s">
        <v>47</v>
      </c>
      <c r="W3" s="81"/>
      <c r="X3" s="83"/>
      <c r="Y3" s="84" t="s">
        <v>30</v>
      </c>
      <c r="Z3" s="80"/>
      <c r="AA3" s="80"/>
      <c r="AB3" s="81" t="s">
        <v>47</v>
      </c>
      <c r="AC3" s="81"/>
      <c r="AD3" s="83"/>
      <c r="AE3" s="84" t="s">
        <v>30</v>
      </c>
      <c r="AF3" s="80"/>
      <c r="AG3" s="80"/>
      <c r="AH3" s="81" t="s">
        <v>47</v>
      </c>
      <c r="AI3" s="81"/>
      <c r="AJ3" s="83"/>
      <c r="AK3" s="84" t="s">
        <v>30</v>
      </c>
      <c r="AL3" s="80"/>
      <c r="AM3" s="80"/>
      <c r="AN3" s="81" t="s">
        <v>47</v>
      </c>
      <c r="AO3" s="81"/>
      <c r="AP3" s="83"/>
      <c r="AQ3" s="92" t="s">
        <v>30</v>
      </c>
      <c r="AR3" s="93"/>
      <c r="AS3" s="79"/>
      <c r="AT3" s="81" t="s">
        <v>47</v>
      </c>
      <c r="AU3" s="81"/>
      <c r="AV3" s="83"/>
      <c r="AW3" s="90" t="s">
        <v>19</v>
      </c>
    </row>
    <row r="4" spans="1:49" ht="21" customHeight="1">
      <c r="A4" s="72"/>
      <c r="B4" s="54" t="s">
        <v>37</v>
      </c>
      <c r="C4" s="20" t="s">
        <v>20</v>
      </c>
      <c r="D4" s="10" t="s">
        <v>21</v>
      </c>
      <c r="E4" s="17" t="s">
        <v>33</v>
      </c>
      <c r="F4" s="17" t="s">
        <v>34</v>
      </c>
      <c r="G4" s="10" t="s">
        <v>22</v>
      </c>
      <c r="H4" s="15" t="s">
        <v>20</v>
      </c>
      <c r="I4" s="10" t="s">
        <v>21</v>
      </c>
      <c r="J4" s="17" t="s">
        <v>33</v>
      </c>
      <c r="K4" s="17" t="s">
        <v>34</v>
      </c>
      <c r="L4" s="5" t="s">
        <v>22</v>
      </c>
      <c r="M4" s="11" t="s">
        <v>20</v>
      </c>
      <c r="N4" s="4" t="s">
        <v>21</v>
      </c>
      <c r="O4" s="4" t="s">
        <v>22</v>
      </c>
      <c r="P4" s="15" t="s">
        <v>20</v>
      </c>
      <c r="Q4" s="4" t="s">
        <v>21</v>
      </c>
      <c r="R4" s="5" t="s">
        <v>22</v>
      </c>
      <c r="S4" s="12" t="s">
        <v>20</v>
      </c>
      <c r="T4" s="4" t="s">
        <v>21</v>
      </c>
      <c r="U4" s="4" t="s">
        <v>22</v>
      </c>
      <c r="V4" s="15" t="s">
        <v>20</v>
      </c>
      <c r="W4" s="4" t="s">
        <v>21</v>
      </c>
      <c r="X4" s="5" t="s">
        <v>22</v>
      </c>
      <c r="Y4" s="12" t="s">
        <v>20</v>
      </c>
      <c r="Z4" s="4" t="s">
        <v>21</v>
      </c>
      <c r="AA4" s="4" t="s">
        <v>22</v>
      </c>
      <c r="AB4" s="15" t="s">
        <v>20</v>
      </c>
      <c r="AC4" s="4" t="s">
        <v>21</v>
      </c>
      <c r="AD4" s="5" t="s">
        <v>22</v>
      </c>
      <c r="AE4" s="12" t="s">
        <v>20</v>
      </c>
      <c r="AF4" s="10" t="s">
        <v>21</v>
      </c>
      <c r="AG4" s="10" t="s">
        <v>22</v>
      </c>
      <c r="AH4" s="15" t="s">
        <v>20</v>
      </c>
      <c r="AI4" s="10" t="s">
        <v>21</v>
      </c>
      <c r="AJ4" s="5" t="s">
        <v>22</v>
      </c>
      <c r="AK4" s="12" t="s">
        <v>20</v>
      </c>
      <c r="AL4" s="10" t="s">
        <v>21</v>
      </c>
      <c r="AM4" s="10" t="s">
        <v>22</v>
      </c>
      <c r="AN4" s="15" t="s">
        <v>20</v>
      </c>
      <c r="AO4" s="10" t="s">
        <v>21</v>
      </c>
      <c r="AP4" s="5" t="s">
        <v>22</v>
      </c>
      <c r="AQ4" s="12" t="s">
        <v>20</v>
      </c>
      <c r="AR4" s="10" t="s">
        <v>21</v>
      </c>
      <c r="AS4" s="10" t="s">
        <v>22</v>
      </c>
      <c r="AT4" s="15" t="s">
        <v>20</v>
      </c>
      <c r="AU4" s="10" t="s">
        <v>21</v>
      </c>
      <c r="AV4" s="10" t="s">
        <v>22</v>
      </c>
      <c r="AW4" s="91"/>
    </row>
    <row r="5" spans="1:49" ht="22.5" customHeight="1">
      <c r="A5" s="7">
        <v>1</v>
      </c>
      <c r="B5" s="55"/>
      <c r="C5" s="21">
        <v>2</v>
      </c>
      <c r="D5" s="1">
        <v>3</v>
      </c>
      <c r="E5" s="1"/>
      <c r="F5" s="1"/>
      <c r="G5" s="1">
        <v>4</v>
      </c>
      <c r="H5" s="16">
        <v>5</v>
      </c>
      <c r="I5" s="1">
        <v>6</v>
      </c>
      <c r="J5" s="7"/>
      <c r="K5" s="7"/>
      <c r="L5" s="8">
        <v>7</v>
      </c>
      <c r="M5" s="13">
        <v>8</v>
      </c>
      <c r="N5" s="1">
        <v>9</v>
      </c>
      <c r="O5" s="1">
        <v>10</v>
      </c>
      <c r="P5" s="16">
        <v>11</v>
      </c>
      <c r="Q5" s="1">
        <v>12</v>
      </c>
      <c r="R5" s="8">
        <v>13</v>
      </c>
      <c r="S5" s="14">
        <v>14</v>
      </c>
      <c r="T5" s="1">
        <v>15</v>
      </c>
      <c r="U5" s="1">
        <v>16</v>
      </c>
      <c r="V5" s="16">
        <v>17</v>
      </c>
      <c r="W5" s="1">
        <v>18</v>
      </c>
      <c r="X5" s="8">
        <v>19</v>
      </c>
      <c r="Y5" s="14">
        <v>20</v>
      </c>
      <c r="Z5" s="1">
        <v>21</v>
      </c>
      <c r="AA5" s="1">
        <v>22</v>
      </c>
      <c r="AB5" s="16">
        <v>23</v>
      </c>
      <c r="AC5" s="1">
        <v>24</v>
      </c>
      <c r="AD5" s="8">
        <v>25</v>
      </c>
      <c r="AE5" s="14">
        <v>26</v>
      </c>
      <c r="AF5" s="1">
        <v>27</v>
      </c>
      <c r="AG5" s="1">
        <v>28</v>
      </c>
      <c r="AH5" s="16">
        <v>29</v>
      </c>
      <c r="AI5" s="1">
        <v>30</v>
      </c>
      <c r="AJ5" s="8">
        <v>31</v>
      </c>
      <c r="AK5" s="14">
        <v>32</v>
      </c>
      <c r="AL5" s="1">
        <v>33</v>
      </c>
      <c r="AM5" s="1">
        <v>34</v>
      </c>
      <c r="AN5" s="16">
        <v>35</v>
      </c>
      <c r="AO5" s="1">
        <v>36</v>
      </c>
      <c r="AP5" s="1">
        <v>37</v>
      </c>
      <c r="AQ5" s="6">
        <v>38</v>
      </c>
      <c r="AR5" s="1">
        <v>39</v>
      </c>
      <c r="AS5" s="1">
        <v>40</v>
      </c>
      <c r="AT5" s="16">
        <v>41</v>
      </c>
      <c r="AU5" s="1">
        <v>42</v>
      </c>
      <c r="AV5" s="1">
        <v>43</v>
      </c>
      <c r="AW5" s="1">
        <v>44</v>
      </c>
    </row>
    <row r="6" spans="1:49" s="36" customFormat="1" ht="22.5" customHeight="1">
      <c r="A6" s="58" t="s">
        <v>2</v>
      </c>
      <c r="B6" s="26">
        <v>1740.3</v>
      </c>
      <c r="C6" s="22">
        <f aca="true" t="shared" si="0" ref="C6:C23">D6+G6</f>
        <v>15801</v>
      </c>
      <c r="D6" s="59">
        <v>705.3</v>
      </c>
      <c r="E6" s="59">
        <f>N6+T6+Z6+AF6+AL6+AR6</f>
        <v>0</v>
      </c>
      <c r="F6" s="59">
        <f>O6+U6+AA6+AG6+AM6+AS6</f>
        <v>0</v>
      </c>
      <c r="G6" s="30">
        <v>15095.7</v>
      </c>
      <c r="H6" s="60">
        <f aca="true" t="shared" si="1" ref="H6:H24">I6+L6</f>
        <v>15777.199999999999</v>
      </c>
      <c r="I6" s="30">
        <v>705.3</v>
      </c>
      <c r="J6" s="30">
        <f>Q6+W6+AC6+AI6+AO6+AU6</f>
        <v>0</v>
      </c>
      <c r="K6" s="30">
        <f>R6+X6+AD6+AJ6+AP6+AV6</f>
        <v>0</v>
      </c>
      <c r="L6" s="30">
        <v>15071.9</v>
      </c>
      <c r="M6" s="28">
        <f>N6+O6</f>
        <v>0</v>
      </c>
      <c r="N6" s="32"/>
      <c r="O6" s="32"/>
      <c r="P6" s="31">
        <f>Q6+R6</f>
        <v>0</v>
      </c>
      <c r="Q6" s="32"/>
      <c r="R6" s="33"/>
      <c r="S6" s="34">
        <f>T6+U6</f>
        <v>0</v>
      </c>
      <c r="T6" s="32"/>
      <c r="U6" s="32"/>
      <c r="V6" s="31">
        <f>W6+X6</f>
        <v>0</v>
      </c>
      <c r="W6" s="32"/>
      <c r="X6" s="33"/>
      <c r="Y6" s="34">
        <f aca="true" t="shared" si="2" ref="Y6:Y11">Z6+AA6</f>
        <v>0</v>
      </c>
      <c r="Z6" s="32"/>
      <c r="AA6" s="32"/>
      <c r="AB6" s="31">
        <f>AC6+AD6</f>
        <v>0</v>
      </c>
      <c r="AC6" s="32"/>
      <c r="AD6" s="33"/>
      <c r="AE6" s="34">
        <f>AF6+AG6</f>
        <v>0</v>
      </c>
      <c r="AF6" s="32"/>
      <c r="AG6" s="32"/>
      <c r="AH6" s="31">
        <f>AI6+AJ6</f>
        <v>0</v>
      </c>
      <c r="AI6" s="32"/>
      <c r="AJ6" s="33"/>
      <c r="AK6" s="34">
        <f>AL6+AM6</f>
        <v>0</v>
      </c>
      <c r="AL6" s="32"/>
      <c r="AM6" s="32"/>
      <c r="AN6" s="31">
        <f>AO6+AP6</f>
        <v>0</v>
      </c>
      <c r="AO6" s="32"/>
      <c r="AP6" s="33"/>
      <c r="AQ6" s="34">
        <f>AR6+AS6</f>
        <v>0</v>
      </c>
      <c r="AR6" s="32"/>
      <c r="AS6" s="32"/>
      <c r="AT6" s="31">
        <f>AU6+AV6</f>
        <v>0</v>
      </c>
      <c r="AU6" s="32"/>
      <c r="AV6" s="33"/>
      <c r="AW6" s="35" t="s">
        <v>43</v>
      </c>
    </row>
    <row r="7" spans="1:49" s="36" customFormat="1" ht="22.5" customHeight="1">
      <c r="A7" s="61" t="s">
        <v>3</v>
      </c>
      <c r="B7" s="27">
        <v>2659</v>
      </c>
      <c r="C7" s="22">
        <f t="shared" si="0"/>
        <v>32950.1</v>
      </c>
      <c r="D7" s="59">
        <v>2810.6</v>
      </c>
      <c r="E7" s="59">
        <f aca="true" t="shared" si="3" ref="E7:E23">N7+T7+Z7+AF7+AL7+AR7</f>
        <v>0</v>
      </c>
      <c r="F7" s="59">
        <f aca="true" t="shared" si="4" ref="F7:F22">O7+U7+AA7+AG7+AM7+AS7</f>
        <v>0</v>
      </c>
      <c r="G7" s="37">
        <v>30139.5</v>
      </c>
      <c r="H7" s="60">
        <f t="shared" si="1"/>
        <v>29035.899999999998</v>
      </c>
      <c r="I7" s="37">
        <v>2810.6</v>
      </c>
      <c r="J7" s="37">
        <f aca="true" t="shared" si="5" ref="J7:J23">Q7+W7+AC7+AI7+AO7+AU7</f>
        <v>0</v>
      </c>
      <c r="K7" s="37">
        <f aca="true" t="shared" si="6" ref="K7:K22">R7+X7+AD7+AJ7+AP7+AV7</f>
        <v>0</v>
      </c>
      <c r="L7" s="37">
        <v>26225.3</v>
      </c>
      <c r="M7" s="25">
        <v>250</v>
      </c>
      <c r="N7" s="38"/>
      <c r="O7" s="38"/>
      <c r="P7" s="31">
        <v>0</v>
      </c>
      <c r="Q7" s="32"/>
      <c r="R7" s="33"/>
      <c r="S7" s="34">
        <v>0</v>
      </c>
      <c r="T7" s="32"/>
      <c r="U7" s="32"/>
      <c r="V7" s="31">
        <v>0</v>
      </c>
      <c r="W7" s="32"/>
      <c r="X7" s="33"/>
      <c r="Y7" s="34">
        <f t="shared" si="2"/>
        <v>0</v>
      </c>
      <c r="Z7" s="32"/>
      <c r="AA7" s="32"/>
      <c r="AB7" s="31">
        <f>AC7+AD7</f>
        <v>0</v>
      </c>
      <c r="AC7" s="32"/>
      <c r="AD7" s="33"/>
      <c r="AE7" s="34">
        <f aca="true" t="shared" si="7" ref="AE7:AE23">AF7+AG7</f>
        <v>0</v>
      </c>
      <c r="AF7" s="32"/>
      <c r="AG7" s="32"/>
      <c r="AH7" s="31">
        <f aca="true" t="shared" si="8" ref="AH7:AH23">AI7+AJ7</f>
        <v>0</v>
      </c>
      <c r="AI7" s="32"/>
      <c r="AJ7" s="33"/>
      <c r="AK7" s="34">
        <f aca="true" t="shared" si="9" ref="AK7:AK23">AL7+AM7</f>
        <v>0</v>
      </c>
      <c r="AL7" s="32"/>
      <c r="AM7" s="32"/>
      <c r="AN7" s="31">
        <f aca="true" t="shared" si="10" ref="AN7:AN23">AO7+AP7</f>
        <v>0</v>
      </c>
      <c r="AO7" s="32"/>
      <c r="AP7" s="33"/>
      <c r="AQ7" s="34">
        <f aca="true" t="shared" si="11" ref="AQ7:AQ23">AR7+AS7</f>
        <v>0</v>
      </c>
      <c r="AR7" s="32"/>
      <c r="AS7" s="32"/>
      <c r="AT7" s="31">
        <f aca="true" t="shared" si="12" ref="AT7:AT23">AU7+AV7</f>
        <v>0</v>
      </c>
      <c r="AU7" s="32"/>
      <c r="AV7" s="33"/>
      <c r="AW7" s="35" t="s">
        <v>40</v>
      </c>
    </row>
    <row r="8" spans="1:49" s="36" customFormat="1" ht="22.5" customHeight="1">
      <c r="A8" s="58" t="s">
        <v>4</v>
      </c>
      <c r="B8" s="26">
        <v>2701</v>
      </c>
      <c r="C8" s="22">
        <f t="shared" si="0"/>
        <v>4933.700000000001</v>
      </c>
      <c r="D8" s="59">
        <v>1773.9</v>
      </c>
      <c r="E8" s="59">
        <f t="shared" si="3"/>
        <v>0</v>
      </c>
      <c r="F8" s="59">
        <f t="shared" si="4"/>
        <v>0</v>
      </c>
      <c r="G8" s="30">
        <v>3159.8</v>
      </c>
      <c r="H8" s="60">
        <f t="shared" si="1"/>
        <v>4574.6</v>
      </c>
      <c r="I8" s="30">
        <v>1773.9</v>
      </c>
      <c r="J8" s="30">
        <f t="shared" si="5"/>
        <v>0</v>
      </c>
      <c r="K8" s="30">
        <f t="shared" si="6"/>
        <v>0</v>
      </c>
      <c r="L8" s="30">
        <v>2800.7</v>
      </c>
      <c r="M8" s="25">
        <f aca="true" t="shared" si="13" ref="M8:M23">N8+O8</f>
        <v>0</v>
      </c>
      <c r="N8" s="38"/>
      <c r="O8" s="38"/>
      <c r="P8" s="31">
        <f aca="true" t="shared" si="14" ref="P8:P23">Q8+R8</f>
        <v>0</v>
      </c>
      <c r="Q8" s="32"/>
      <c r="R8" s="33"/>
      <c r="S8" s="34">
        <f aca="true" t="shared" si="15" ref="S8:S23">T8+U8</f>
        <v>0</v>
      </c>
      <c r="T8" s="32"/>
      <c r="U8" s="32"/>
      <c r="V8" s="31">
        <f aca="true" t="shared" si="16" ref="V8:V23">W8+X8</f>
        <v>0</v>
      </c>
      <c r="W8" s="32"/>
      <c r="X8" s="33"/>
      <c r="Y8" s="34">
        <f t="shared" si="2"/>
        <v>0</v>
      </c>
      <c r="Z8" s="32"/>
      <c r="AA8" s="32"/>
      <c r="AB8" s="31">
        <f aca="true" t="shared" si="17" ref="AB8:AB23">AC8+AD8</f>
        <v>0</v>
      </c>
      <c r="AC8" s="32"/>
      <c r="AD8" s="33"/>
      <c r="AE8" s="34">
        <f t="shared" si="7"/>
        <v>0</v>
      </c>
      <c r="AF8" s="32"/>
      <c r="AG8" s="32"/>
      <c r="AH8" s="31">
        <f t="shared" si="8"/>
        <v>0</v>
      </c>
      <c r="AI8" s="32"/>
      <c r="AJ8" s="33"/>
      <c r="AK8" s="34">
        <f t="shared" si="9"/>
        <v>0</v>
      </c>
      <c r="AL8" s="32"/>
      <c r="AM8" s="32"/>
      <c r="AN8" s="31">
        <f t="shared" si="10"/>
        <v>0</v>
      </c>
      <c r="AO8" s="32"/>
      <c r="AP8" s="33"/>
      <c r="AQ8" s="34">
        <f t="shared" si="11"/>
        <v>0</v>
      </c>
      <c r="AR8" s="32"/>
      <c r="AS8" s="32"/>
      <c r="AT8" s="31">
        <f t="shared" si="12"/>
        <v>0</v>
      </c>
      <c r="AU8" s="32"/>
      <c r="AV8" s="33"/>
      <c r="AW8" s="35" t="s">
        <v>44</v>
      </c>
    </row>
    <row r="9" spans="1:49" s="36" customFormat="1" ht="22.5" customHeight="1">
      <c r="A9" s="58" t="s">
        <v>5</v>
      </c>
      <c r="B9" s="26">
        <v>21148.11</v>
      </c>
      <c r="C9" s="22">
        <f t="shared" si="0"/>
        <v>27122.5</v>
      </c>
      <c r="D9" s="59">
        <v>16837.5</v>
      </c>
      <c r="E9" s="59">
        <f t="shared" si="3"/>
        <v>0</v>
      </c>
      <c r="F9" s="59">
        <f t="shared" si="4"/>
        <v>0</v>
      </c>
      <c r="G9" s="30">
        <v>10285</v>
      </c>
      <c r="H9" s="60">
        <f t="shared" si="1"/>
        <v>16304.099999999999</v>
      </c>
      <c r="I9" s="30">
        <v>10680.8</v>
      </c>
      <c r="J9" s="30">
        <f t="shared" si="5"/>
        <v>0</v>
      </c>
      <c r="K9" s="30">
        <f t="shared" si="6"/>
        <v>0</v>
      </c>
      <c r="L9" s="30">
        <v>5623.3</v>
      </c>
      <c r="M9" s="25">
        <f t="shared" si="13"/>
        <v>0</v>
      </c>
      <c r="N9" s="38"/>
      <c r="O9" s="38"/>
      <c r="P9" s="31">
        <f t="shared" si="14"/>
        <v>0</v>
      </c>
      <c r="Q9" s="32"/>
      <c r="R9" s="33"/>
      <c r="S9" s="34">
        <f t="shared" si="15"/>
        <v>0</v>
      </c>
      <c r="T9" s="32"/>
      <c r="U9" s="32"/>
      <c r="V9" s="31">
        <f t="shared" si="16"/>
        <v>0</v>
      </c>
      <c r="W9" s="32"/>
      <c r="X9" s="33"/>
      <c r="Y9" s="34">
        <f t="shared" si="2"/>
        <v>0</v>
      </c>
      <c r="Z9" s="32"/>
      <c r="AA9" s="32"/>
      <c r="AB9" s="31">
        <f t="shared" si="17"/>
        <v>0</v>
      </c>
      <c r="AC9" s="32"/>
      <c r="AD9" s="33"/>
      <c r="AE9" s="34">
        <f t="shared" si="7"/>
        <v>0</v>
      </c>
      <c r="AF9" s="32"/>
      <c r="AG9" s="32"/>
      <c r="AH9" s="31">
        <f t="shared" si="8"/>
        <v>0</v>
      </c>
      <c r="AI9" s="32"/>
      <c r="AJ9" s="33"/>
      <c r="AK9" s="34">
        <f t="shared" si="9"/>
        <v>0</v>
      </c>
      <c r="AL9" s="32"/>
      <c r="AM9" s="32"/>
      <c r="AN9" s="31">
        <f t="shared" si="10"/>
        <v>0</v>
      </c>
      <c r="AO9" s="32"/>
      <c r="AP9" s="33"/>
      <c r="AQ9" s="34">
        <f t="shared" si="11"/>
        <v>0</v>
      </c>
      <c r="AR9" s="32"/>
      <c r="AS9" s="32"/>
      <c r="AT9" s="31">
        <f t="shared" si="12"/>
        <v>0</v>
      </c>
      <c r="AU9" s="32"/>
      <c r="AV9" s="33"/>
      <c r="AW9" s="35"/>
    </row>
    <row r="10" spans="1:49" s="36" customFormat="1" ht="22.5" customHeight="1">
      <c r="A10" s="58" t="s">
        <v>6</v>
      </c>
      <c r="B10" s="26">
        <v>3232.53</v>
      </c>
      <c r="C10" s="22">
        <f t="shared" si="0"/>
        <v>3644.8</v>
      </c>
      <c r="D10" s="59">
        <v>2274.6</v>
      </c>
      <c r="E10" s="59">
        <f t="shared" si="3"/>
        <v>0</v>
      </c>
      <c r="F10" s="59">
        <f t="shared" si="4"/>
        <v>0</v>
      </c>
      <c r="G10" s="30">
        <v>1370.2</v>
      </c>
      <c r="H10" s="60">
        <f t="shared" si="1"/>
        <v>3476.8</v>
      </c>
      <c r="I10" s="30">
        <v>2274.6</v>
      </c>
      <c r="J10" s="30">
        <f t="shared" si="5"/>
        <v>0</v>
      </c>
      <c r="K10" s="30">
        <f t="shared" si="6"/>
        <v>0</v>
      </c>
      <c r="L10" s="30">
        <v>1202.2</v>
      </c>
      <c r="M10" s="25">
        <f t="shared" si="13"/>
        <v>0</v>
      </c>
      <c r="N10" s="38"/>
      <c r="O10" s="38"/>
      <c r="P10" s="31">
        <f t="shared" si="14"/>
        <v>0</v>
      </c>
      <c r="Q10" s="32"/>
      <c r="R10" s="33"/>
      <c r="S10" s="34">
        <f t="shared" si="15"/>
        <v>0</v>
      </c>
      <c r="T10" s="32"/>
      <c r="U10" s="32"/>
      <c r="V10" s="31">
        <f t="shared" si="16"/>
        <v>0</v>
      </c>
      <c r="W10" s="32"/>
      <c r="X10" s="33"/>
      <c r="Y10" s="34">
        <f t="shared" si="2"/>
        <v>0</v>
      </c>
      <c r="Z10" s="32"/>
      <c r="AA10" s="32"/>
      <c r="AB10" s="31">
        <f t="shared" si="17"/>
        <v>0</v>
      </c>
      <c r="AC10" s="32"/>
      <c r="AD10" s="33"/>
      <c r="AE10" s="34">
        <f t="shared" si="7"/>
        <v>0</v>
      </c>
      <c r="AF10" s="32"/>
      <c r="AG10" s="32"/>
      <c r="AH10" s="31">
        <f t="shared" si="8"/>
        <v>0</v>
      </c>
      <c r="AI10" s="32"/>
      <c r="AJ10" s="33"/>
      <c r="AK10" s="34">
        <f t="shared" si="9"/>
        <v>0</v>
      </c>
      <c r="AL10" s="32"/>
      <c r="AM10" s="32"/>
      <c r="AN10" s="31">
        <f t="shared" si="10"/>
        <v>0</v>
      </c>
      <c r="AO10" s="32"/>
      <c r="AP10" s="33"/>
      <c r="AQ10" s="34">
        <f t="shared" si="11"/>
        <v>0</v>
      </c>
      <c r="AR10" s="32"/>
      <c r="AS10" s="32"/>
      <c r="AT10" s="31">
        <f t="shared" si="12"/>
        <v>0</v>
      </c>
      <c r="AU10" s="32"/>
      <c r="AV10" s="33"/>
      <c r="AW10" s="45"/>
    </row>
    <row r="11" spans="1:49" s="36" customFormat="1" ht="22.5" customHeight="1">
      <c r="A11" s="58" t="s">
        <v>7</v>
      </c>
      <c r="B11" s="26">
        <v>5853.72</v>
      </c>
      <c r="C11" s="22">
        <f t="shared" si="0"/>
        <v>9185.099999999999</v>
      </c>
      <c r="D11" s="59">
        <v>3226.7</v>
      </c>
      <c r="E11" s="59">
        <f t="shared" si="3"/>
        <v>0</v>
      </c>
      <c r="F11" s="59">
        <f t="shared" si="4"/>
        <v>0</v>
      </c>
      <c r="G11" s="30">
        <v>5958.4</v>
      </c>
      <c r="H11" s="60">
        <f t="shared" si="1"/>
        <v>8873.8</v>
      </c>
      <c r="I11" s="30">
        <v>3136</v>
      </c>
      <c r="J11" s="30">
        <f t="shared" si="5"/>
        <v>0</v>
      </c>
      <c r="K11" s="30">
        <f t="shared" si="6"/>
        <v>0</v>
      </c>
      <c r="L11" s="30">
        <v>5737.8</v>
      </c>
      <c r="M11" s="25">
        <v>0</v>
      </c>
      <c r="N11" s="38"/>
      <c r="O11" s="38"/>
      <c r="P11" s="31">
        <v>0</v>
      </c>
      <c r="Q11" s="32"/>
      <c r="R11" s="33"/>
      <c r="S11" s="34">
        <v>0</v>
      </c>
      <c r="T11" s="32"/>
      <c r="U11" s="32"/>
      <c r="V11" s="31">
        <v>0</v>
      </c>
      <c r="W11" s="32"/>
      <c r="X11" s="33"/>
      <c r="Y11" s="34">
        <f t="shared" si="2"/>
        <v>0</v>
      </c>
      <c r="Z11" s="32"/>
      <c r="AA11" s="32"/>
      <c r="AB11" s="31">
        <f t="shared" si="17"/>
        <v>0</v>
      </c>
      <c r="AC11" s="32"/>
      <c r="AD11" s="33"/>
      <c r="AE11" s="34">
        <f t="shared" si="7"/>
        <v>0</v>
      </c>
      <c r="AF11" s="32"/>
      <c r="AG11" s="32"/>
      <c r="AH11" s="31">
        <f t="shared" si="8"/>
        <v>0</v>
      </c>
      <c r="AI11" s="32"/>
      <c r="AJ11" s="33"/>
      <c r="AK11" s="34">
        <f t="shared" si="9"/>
        <v>0</v>
      </c>
      <c r="AL11" s="32"/>
      <c r="AM11" s="32"/>
      <c r="AN11" s="31">
        <f t="shared" si="10"/>
        <v>0</v>
      </c>
      <c r="AO11" s="32"/>
      <c r="AP11" s="33"/>
      <c r="AQ11" s="34">
        <f t="shared" si="11"/>
        <v>0</v>
      </c>
      <c r="AR11" s="32"/>
      <c r="AS11" s="32"/>
      <c r="AT11" s="31">
        <f t="shared" si="12"/>
        <v>0</v>
      </c>
      <c r="AU11" s="32"/>
      <c r="AV11" s="33"/>
      <c r="AW11" s="35"/>
    </row>
    <row r="12" spans="1:49" s="36" customFormat="1" ht="22.5" customHeight="1">
      <c r="A12" s="58" t="s">
        <v>8</v>
      </c>
      <c r="B12" s="26">
        <v>7250.78</v>
      </c>
      <c r="C12" s="22">
        <f t="shared" si="0"/>
        <v>7045.8</v>
      </c>
      <c r="D12" s="59">
        <v>4255.1</v>
      </c>
      <c r="E12" s="59">
        <f t="shared" si="3"/>
        <v>0</v>
      </c>
      <c r="F12" s="59">
        <f t="shared" si="4"/>
        <v>0</v>
      </c>
      <c r="G12" s="30">
        <v>2790.7</v>
      </c>
      <c r="H12" s="60">
        <f t="shared" si="1"/>
        <v>7045.8</v>
      </c>
      <c r="I12" s="30">
        <v>4255.1</v>
      </c>
      <c r="J12" s="30">
        <f t="shared" si="5"/>
        <v>0</v>
      </c>
      <c r="K12" s="30">
        <f t="shared" si="6"/>
        <v>0</v>
      </c>
      <c r="L12" s="30">
        <v>2790.7</v>
      </c>
      <c r="M12" s="25">
        <f t="shared" si="13"/>
        <v>0</v>
      </c>
      <c r="N12" s="38"/>
      <c r="O12" s="38"/>
      <c r="P12" s="31">
        <f t="shared" si="14"/>
        <v>0</v>
      </c>
      <c r="Q12" s="32"/>
      <c r="R12" s="33"/>
      <c r="S12" s="34">
        <f t="shared" si="15"/>
        <v>0</v>
      </c>
      <c r="T12" s="32"/>
      <c r="U12" s="32"/>
      <c r="V12" s="31">
        <f t="shared" si="16"/>
        <v>0</v>
      </c>
      <c r="W12" s="32"/>
      <c r="X12" s="33"/>
      <c r="Y12" s="34">
        <f aca="true" t="shared" si="18" ref="Y12:Y23">Z12+AA12</f>
        <v>0</v>
      </c>
      <c r="Z12" s="32"/>
      <c r="AA12" s="32"/>
      <c r="AB12" s="31">
        <f t="shared" si="17"/>
        <v>0</v>
      </c>
      <c r="AC12" s="32"/>
      <c r="AD12" s="33"/>
      <c r="AE12" s="34">
        <f t="shared" si="7"/>
        <v>0</v>
      </c>
      <c r="AF12" s="32"/>
      <c r="AG12" s="32"/>
      <c r="AH12" s="31">
        <f t="shared" si="8"/>
        <v>0</v>
      </c>
      <c r="AI12" s="32"/>
      <c r="AJ12" s="33"/>
      <c r="AK12" s="34">
        <f t="shared" si="9"/>
        <v>0</v>
      </c>
      <c r="AL12" s="32"/>
      <c r="AM12" s="32"/>
      <c r="AN12" s="31">
        <f t="shared" si="10"/>
        <v>0</v>
      </c>
      <c r="AO12" s="32"/>
      <c r="AP12" s="33"/>
      <c r="AQ12" s="34">
        <f t="shared" si="11"/>
        <v>0</v>
      </c>
      <c r="AR12" s="32"/>
      <c r="AS12" s="32"/>
      <c r="AT12" s="31">
        <f t="shared" si="12"/>
        <v>0</v>
      </c>
      <c r="AU12" s="32"/>
      <c r="AV12" s="33"/>
      <c r="AW12" s="35" t="s">
        <v>38</v>
      </c>
    </row>
    <row r="13" spans="1:49" s="36" customFormat="1" ht="22.5" customHeight="1">
      <c r="A13" s="58" t="s">
        <v>9</v>
      </c>
      <c r="B13" s="26">
        <v>1501</v>
      </c>
      <c r="C13" s="22">
        <f t="shared" si="0"/>
        <v>3544.5</v>
      </c>
      <c r="D13" s="59">
        <v>857.3</v>
      </c>
      <c r="E13" s="59">
        <f t="shared" si="3"/>
        <v>0</v>
      </c>
      <c r="F13" s="59">
        <f t="shared" si="4"/>
        <v>0</v>
      </c>
      <c r="G13" s="30">
        <v>2687.2</v>
      </c>
      <c r="H13" s="60">
        <f t="shared" si="1"/>
        <v>3498.7</v>
      </c>
      <c r="I13" s="30">
        <v>857.3</v>
      </c>
      <c r="J13" s="30">
        <f t="shared" si="5"/>
        <v>0</v>
      </c>
      <c r="K13" s="30">
        <f t="shared" si="6"/>
        <v>0</v>
      </c>
      <c r="L13" s="30">
        <v>2641.4</v>
      </c>
      <c r="M13" s="25">
        <f t="shared" si="13"/>
        <v>0</v>
      </c>
      <c r="N13" s="38"/>
      <c r="O13" s="38"/>
      <c r="P13" s="31">
        <f t="shared" si="14"/>
        <v>0</v>
      </c>
      <c r="Q13" s="32"/>
      <c r="R13" s="33"/>
      <c r="S13" s="34">
        <f t="shared" si="15"/>
        <v>0</v>
      </c>
      <c r="T13" s="32"/>
      <c r="U13" s="32"/>
      <c r="V13" s="31">
        <f t="shared" si="16"/>
        <v>0</v>
      </c>
      <c r="W13" s="32"/>
      <c r="X13" s="33"/>
      <c r="Y13" s="34">
        <f t="shared" si="18"/>
        <v>0</v>
      </c>
      <c r="Z13" s="32"/>
      <c r="AA13" s="32"/>
      <c r="AB13" s="31">
        <f t="shared" si="17"/>
        <v>0</v>
      </c>
      <c r="AC13" s="32"/>
      <c r="AD13" s="33"/>
      <c r="AE13" s="34">
        <f t="shared" si="7"/>
        <v>0</v>
      </c>
      <c r="AF13" s="32"/>
      <c r="AG13" s="32"/>
      <c r="AH13" s="31">
        <f t="shared" si="8"/>
        <v>0</v>
      </c>
      <c r="AI13" s="32"/>
      <c r="AJ13" s="33"/>
      <c r="AK13" s="34">
        <f t="shared" si="9"/>
        <v>0</v>
      </c>
      <c r="AL13" s="32"/>
      <c r="AM13" s="32"/>
      <c r="AN13" s="31">
        <f t="shared" si="10"/>
        <v>0</v>
      </c>
      <c r="AO13" s="32"/>
      <c r="AP13" s="33"/>
      <c r="AQ13" s="34">
        <f t="shared" si="11"/>
        <v>0</v>
      </c>
      <c r="AR13" s="32"/>
      <c r="AS13" s="32"/>
      <c r="AT13" s="31">
        <f t="shared" si="12"/>
        <v>0</v>
      </c>
      <c r="AU13" s="32"/>
      <c r="AV13" s="33"/>
      <c r="AW13" s="35" t="s">
        <v>42</v>
      </c>
    </row>
    <row r="14" spans="1:49" s="36" customFormat="1" ht="22.5" customHeight="1">
      <c r="A14" s="58" t="s">
        <v>10</v>
      </c>
      <c r="B14" s="26">
        <v>3011.54</v>
      </c>
      <c r="C14" s="22">
        <f t="shared" si="0"/>
        <v>8372.6</v>
      </c>
      <c r="D14" s="59">
        <v>1582.6</v>
      </c>
      <c r="E14" s="59">
        <f t="shared" si="3"/>
        <v>0</v>
      </c>
      <c r="F14" s="59">
        <f t="shared" si="4"/>
        <v>0</v>
      </c>
      <c r="G14" s="30">
        <v>6790</v>
      </c>
      <c r="H14" s="60">
        <f t="shared" si="1"/>
        <v>7375.5</v>
      </c>
      <c r="I14" s="30">
        <v>1472.8</v>
      </c>
      <c r="J14" s="30">
        <f t="shared" si="5"/>
        <v>0</v>
      </c>
      <c r="K14" s="30">
        <f t="shared" si="6"/>
        <v>0</v>
      </c>
      <c r="L14" s="30">
        <v>5902.7</v>
      </c>
      <c r="M14" s="25">
        <f t="shared" si="13"/>
        <v>0</v>
      </c>
      <c r="N14" s="38"/>
      <c r="O14" s="38"/>
      <c r="P14" s="31">
        <f t="shared" si="14"/>
        <v>0</v>
      </c>
      <c r="Q14" s="32"/>
      <c r="R14" s="33"/>
      <c r="S14" s="34">
        <f t="shared" si="15"/>
        <v>0</v>
      </c>
      <c r="T14" s="32"/>
      <c r="U14" s="32"/>
      <c r="V14" s="31">
        <f t="shared" si="16"/>
        <v>0</v>
      </c>
      <c r="W14" s="32"/>
      <c r="X14" s="33"/>
      <c r="Y14" s="34">
        <f t="shared" si="18"/>
        <v>0</v>
      </c>
      <c r="Z14" s="32"/>
      <c r="AA14" s="32"/>
      <c r="AB14" s="31">
        <f t="shared" si="17"/>
        <v>0</v>
      </c>
      <c r="AC14" s="32"/>
      <c r="AD14" s="33"/>
      <c r="AE14" s="34">
        <f t="shared" si="7"/>
        <v>0</v>
      </c>
      <c r="AF14" s="32"/>
      <c r="AG14" s="32"/>
      <c r="AH14" s="31">
        <f t="shared" si="8"/>
        <v>0</v>
      </c>
      <c r="AI14" s="32"/>
      <c r="AJ14" s="33"/>
      <c r="AK14" s="34">
        <f t="shared" si="9"/>
        <v>0</v>
      </c>
      <c r="AL14" s="32"/>
      <c r="AM14" s="32"/>
      <c r="AN14" s="31">
        <f t="shared" si="10"/>
        <v>0</v>
      </c>
      <c r="AO14" s="32"/>
      <c r="AP14" s="33"/>
      <c r="AQ14" s="34">
        <f t="shared" si="11"/>
        <v>0</v>
      </c>
      <c r="AR14" s="32"/>
      <c r="AS14" s="32"/>
      <c r="AT14" s="31">
        <f t="shared" si="12"/>
        <v>0</v>
      </c>
      <c r="AU14" s="32"/>
      <c r="AV14" s="33"/>
      <c r="AW14" s="35"/>
    </row>
    <row r="15" spans="1:49" s="36" customFormat="1" ht="22.5" customHeight="1">
      <c r="A15" s="61" t="s">
        <v>11</v>
      </c>
      <c r="B15" s="26">
        <v>6077.95</v>
      </c>
      <c r="C15" s="22">
        <f t="shared" si="0"/>
        <v>12459.4</v>
      </c>
      <c r="D15" s="59">
        <v>3948</v>
      </c>
      <c r="E15" s="59">
        <f>N15+T15+Z15+AF15+AL15+AR15</f>
        <v>0</v>
      </c>
      <c r="F15" s="59">
        <f t="shared" si="4"/>
        <v>0</v>
      </c>
      <c r="G15" s="37">
        <v>8511.4</v>
      </c>
      <c r="H15" s="60">
        <f t="shared" si="1"/>
        <v>12459.1</v>
      </c>
      <c r="I15" s="37">
        <v>3948</v>
      </c>
      <c r="J15" s="37">
        <f t="shared" si="5"/>
        <v>0</v>
      </c>
      <c r="K15" s="37">
        <f t="shared" si="6"/>
        <v>0</v>
      </c>
      <c r="L15" s="37">
        <v>8511.1</v>
      </c>
      <c r="M15" s="25">
        <f t="shared" si="13"/>
        <v>0</v>
      </c>
      <c r="N15" s="38"/>
      <c r="O15" s="38"/>
      <c r="P15" s="31">
        <f t="shared" si="14"/>
        <v>0</v>
      </c>
      <c r="Q15" s="32"/>
      <c r="R15" s="33"/>
      <c r="S15" s="34">
        <f t="shared" si="15"/>
        <v>0</v>
      </c>
      <c r="T15" s="32"/>
      <c r="U15" s="32"/>
      <c r="V15" s="31">
        <f t="shared" si="16"/>
        <v>0</v>
      </c>
      <c r="W15" s="32"/>
      <c r="X15" s="33"/>
      <c r="Y15" s="34">
        <f t="shared" si="18"/>
        <v>0</v>
      </c>
      <c r="Z15" s="32"/>
      <c r="AA15" s="32"/>
      <c r="AB15" s="31">
        <f t="shared" si="17"/>
        <v>0</v>
      </c>
      <c r="AC15" s="32"/>
      <c r="AD15" s="33"/>
      <c r="AE15" s="34">
        <f t="shared" si="7"/>
        <v>0</v>
      </c>
      <c r="AF15" s="32"/>
      <c r="AG15" s="32"/>
      <c r="AH15" s="31">
        <f t="shared" si="8"/>
        <v>0</v>
      </c>
      <c r="AI15" s="32"/>
      <c r="AJ15" s="33"/>
      <c r="AK15" s="34">
        <f t="shared" si="9"/>
        <v>0</v>
      </c>
      <c r="AL15" s="32"/>
      <c r="AM15" s="32"/>
      <c r="AN15" s="31">
        <f t="shared" si="10"/>
        <v>0</v>
      </c>
      <c r="AO15" s="32"/>
      <c r="AP15" s="33"/>
      <c r="AQ15" s="34">
        <f t="shared" si="11"/>
        <v>0</v>
      </c>
      <c r="AR15" s="32"/>
      <c r="AS15" s="32"/>
      <c r="AT15" s="31">
        <f t="shared" si="12"/>
        <v>0</v>
      </c>
      <c r="AU15" s="32"/>
      <c r="AV15" s="33"/>
      <c r="AW15" s="35"/>
    </row>
    <row r="16" spans="1:49" s="36" customFormat="1" ht="22.5" customHeight="1">
      <c r="A16" s="61" t="s">
        <v>12</v>
      </c>
      <c r="B16" s="27">
        <v>7753.02</v>
      </c>
      <c r="C16" s="22">
        <f t="shared" si="0"/>
        <v>12968.400000000001</v>
      </c>
      <c r="D16" s="59">
        <v>5304.1</v>
      </c>
      <c r="E16" s="59">
        <f t="shared" si="3"/>
        <v>0</v>
      </c>
      <c r="F16" s="59">
        <f t="shared" si="4"/>
        <v>0</v>
      </c>
      <c r="G16" s="37">
        <v>7664.3</v>
      </c>
      <c r="H16" s="60">
        <f t="shared" si="1"/>
        <v>10266.5</v>
      </c>
      <c r="I16" s="37">
        <v>3353.6</v>
      </c>
      <c r="J16" s="37">
        <f t="shared" si="5"/>
        <v>0</v>
      </c>
      <c r="K16" s="37">
        <f t="shared" si="6"/>
        <v>0</v>
      </c>
      <c r="L16" s="37">
        <v>6912.9</v>
      </c>
      <c r="M16" s="29">
        <f t="shared" si="13"/>
        <v>0</v>
      </c>
      <c r="N16" s="46"/>
      <c r="O16" s="46"/>
      <c r="P16" s="47">
        <f t="shared" si="14"/>
        <v>0</v>
      </c>
      <c r="Q16" s="46"/>
      <c r="R16" s="48"/>
      <c r="S16" s="49">
        <f t="shared" si="15"/>
        <v>0</v>
      </c>
      <c r="T16" s="46"/>
      <c r="U16" s="46"/>
      <c r="V16" s="47">
        <f t="shared" si="16"/>
        <v>0</v>
      </c>
      <c r="W16" s="46"/>
      <c r="X16" s="48"/>
      <c r="Y16" s="49">
        <f t="shared" si="18"/>
        <v>0</v>
      </c>
      <c r="Z16" s="46"/>
      <c r="AA16" s="46"/>
      <c r="AB16" s="47">
        <f t="shared" si="17"/>
        <v>0</v>
      </c>
      <c r="AC16" s="46"/>
      <c r="AD16" s="48"/>
      <c r="AE16" s="34">
        <f t="shared" si="7"/>
        <v>0</v>
      </c>
      <c r="AF16" s="46"/>
      <c r="AG16" s="46"/>
      <c r="AH16" s="31">
        <f t="shared" si="8"/>
        <v>0</v>
      </c>
      <c r="AI16" s="46"/>
      <c r="AJ16" s="48"/>
      <c r="AK16" s="34">
        <f t="shared" si="9"/>
        <v>0</v>
      </c>
      <c r="AL16" s="46"/>
      <c r="AM16" s="46"/>
      <c r="AN16" s="31">
        <f t="shared" si="10"/>
        <v>0</v>
      </c>
      <c r="AO16" s="46"/>
      <c r="AP16" s="48"/>
      <c r="AQ16" s="34">
        <f t="shared" si="11"/>
        <v>0</v>
      </c>
      <c r="AR16" s="46"/>
      <c r="AS16" s="46"/>
      <c r="AT16" s="31">
        <f t="shared" si="12"/>
        <v>0</v>
      </c>
      <c r="AU16" s="46"/>
      <c r="AV16" s="48"/>
      <c r="AW16" s="50"/>
    </row>
    <row r="17" spans="1:49" s="36" customFormat="1" ht="22.5" customHeight="1">
      <c r="A17" s="58" t="s">
        <v>13</v>
      </c>
      <c r="B17" s="26">
        <v>8848.400000000001</v>
      </c>
      <c r="C17" s="22">
        <f t="shared" si="0"/>
        <v>10482.6</v>
      </c>
      <c r="D17" s="59">
        <v>4982.6</v>
      </c>
      <c r="E17" s="59">
        <f t="shared" si="3"/>
        <v>0</v>
      </c>
      <c r="F17" s="59">
        <f t="shared" si="4"/>
        <v>0</v>
      </c>
      <c r="G17" s="30">
        <v>5500</v>
      </c>
      <c r="H17" s="60">
        <f t="shared" si="1"/>
        <v>10060.2</v>
      </c>
      <c r="I17" s="30">
        <v>4920.9</v>
      </c>
      <c r="J17" s="30">
        <f t="shared" si="5"/>
        <v>0</v>
      </c>
      <c r="K17" s="30">
        <f t="shared" si="6"/>
        <v>0</v>
      </c>
      <c r="L17" s="30">
        <v>5139.3</v>
      </c>
      <c r="M17" s="25">
        <f t="shared" si="13"/>
        <v>0</v>
      </c>
      <c r="N17" s="38"/>
      <c r="O17" s="38"/>
      <c r="P17" s="31">
        <f t="shared" si="14"/>
        <v>0</v>
      </c>
      <c r="Q17" s="32"/>
      <c r="R17" s="33"/>
      <c r="S17" s="34">
        <f t="shared" si="15"/>
        <v>0</v>
      </c>
      <c r="T17" s="32"/>
      <c r="U17" s="32"/>
      <c r="V17" s="31">
        <f t="shared" si="16"/>
        <v>0</v>
      </c>
      <c r="W17" s="32"/>
      <c r="X17" s="33"/>
      <c r="Y17" s="34">
        <f t="shared" si="18"/>
        <v>0</v>
      </c>
      <c r="Z17" s="32"/>
      <c r="AA17" s="32"/>
      <c r="AB17" s="31">
        <f t="shared" si="17"/>
        <v>0</v>
      </c>
      <c r="AC17" s="32"/>
      <c r="AD17" s="33"/>
      <c r="AE17" s="34">
        <f t="shared" si="7"/>
        <v>0</v>
      </c>
      <c r="AF17" s="32"/>
      <c r="AG17" s="32"/>
      <c r="AH17" s="31">
        <f t="shared" si="8"/>
        <v>0</v>
      </c>
      <c r="AI17" s="32"/>
      <c r="AJ17" s="33"/>
      <c r="AK17" s="34">
        <f t="shared" si="9"/>
        <v>0</v>
      </c>
      <c r="AL17" s="32"/>
      <c r="AM17" s="32"/>
      <c r="AN17" s="31">
        <f t="shared" si="10"/>
        <v>0</v>
      </c>
      <c r="AO17" s="32"/>
      <c r="AP17" s="33"/>
      <c r="AQ17" s="34">
        <f t="shared" si="11"/>
        <v>0</v>
      </c>
      <c r="AR17" s="32"/>
      <c r="AS17" s="32"/>
      <c r="AT17" s="31">
        <f t="shared" si="12"/>
        <v>0</v>
      </c>
      <c r="AU17" s="32"/>
      <c r="AV17" s="33"/>
      <c r="AW17" s="35"/>
    </row>
    <row r="18" spans="1:49" s="36" customFormat="1" ht="22.5" customHeight="1">
      <c r="A18" s="58" t="s">
        <v>14</v>
      </c>
      <c r="B18" s="26">
        <v>6150.28</v>
      </c>
      <c r="C18" s="22">
        <f t="shared" si="0"/>
        <v>15714.5</v>
      </c>
      <c r="D18" s="59">
        <v>4032.5</v>
      </c>
      <c r="E18" s="59">
        <f t="shared" si="3"/>
        <v>0</v>
      </c>
      <c r="F18" s="59">
        <f t="shared" si="4"/>
        <v>0</v>
      </c>
      <c r="G18" s="30">
        <v>11682</v>
      </c>
      <c r="H18" s="60">
        <f t="shared" si="1"/>
        <v>15367.1</v>
      </c>
      <c r="I18" s="30">
        <v>4032.5</v>
      </c>
      <c r="J18" s="30">
        <f t="shared" si="5"/>
        <v>0</v>
      </c>
      <c r="K18" s="30">
        <f t="shared" si="6"/>
        <v>0</v>
      </c>
      <c r="L18" s="30">
        <v>11334.6</v>
      </c>
      <c r="M18" s="25">
        <f t="shared" si="13"/>
        <v>0</v>
      </c>
      <c r="N18" s="38"/>
      <c r="O18" s="38"/>
      <c r="P18" s="31">
        <f t="shared" si="14"/>
        <v>0</v>
      </c>
      <c r="Q18" s="51"/>
      <c r="R18" s="52"/>
      <c r="S18" s="34">
        <f t="shared" si="15"/>
        <v>0</v>
      </c>
      <c r="T18" s="51"/>
      <c r="U18" s="51"/>
      <c r="V18" s="31">
        <f t="shared" si="16"/>
        <v>0</v>
      </c>
      <c r="W18" s="51"/>
      <c r="X18" s="52"/>
      <c r="Y18" s="34">
        <f t="shared" si="18"/>
        <v>0</v>
      </c>
      <c r="Z18" s="51"/>
      <c r="AA18" s="51"/>
      <c r="AB18" s="31">
        <f t="shared" si="17"/>
        <v>0</v>
      </c>
      <c r="AC18" s="51"/>
      <c r="AD18" s="52"/>
      <c r="AE18" s="34">
        <f t="shared" si="7"/>
        <v>0</v>
      </c>
      <c r="AF18" s="51"/>
      <c r="AG18" s="51"/>
      <c r="AH18" s="31">
        <f t="shared" si="8"/>
        <v>0</v>
      </c>
      <c r="AI18" s="51"/>
      <c r="AJ18" s="52"/>
      <c r="AK18" s="34">
        <f t="shared" si="9"/>
        <v>0</v>
      </c>
      <c r="AL18" s="51"/>
      <c r="AM18" s="51"/>
      <c r="AN18" s="31">
        <f t="shared" si="10"/>
        <v>0</v>
      </c>
      <c r="AO18" s="51"/>
      <c r="AP18" s="52"/>
      <c r="AQ18" s="34">
        <f t="shared" si="11"/>
        <v>0</v>
      </c>
      <c r="AR18" s="51"/>
      <c r="AS18" s="51"/>
      <c r="AT18" s="31">
        <f t="shared" si="12"/>
        <v>0</v>
      </c>
      <c r="AU18" s="51"/>
      <c r="AV18" s="52"/>
      <c r="AW18" s="45"/>
    </row>
    <row r="19" spans="1:49" s="36" customFormat="1" ht="22.5" customHeight="1">
      <c r="A19" s="61" t="s">
        <v>15</v>
      </c>
      <c r="B19" s="27">
        <v>4001.4800000000005</v>
      </c>
      <c r="C19" s="22">
        <f t="shared" si="0"/>
        <v>5165.5</v>
      </c>
      <c r="D19" s="59">
        <v>2855.8</v>
      </c>
      <c r="E19" s="59">
        <f t="shared" si="3"/>
        <v>0</v>
      </c>
      <c r="F19" s="59">
        <f t="shared" si="4"/>
        <v>0</v>
      </c>
      <c r="G19" s="37">
        <v>2309.7</v>
      </c>
      <c r="H19" s="60">
        <f t="shared" si="1"/>
        <v>5035.8</v>
      </c>
      <c r="I19" s="37">
        <v>2726</v>
      </c>
      <c r="J19" s="37">
        <f t="shared" si="5"/>
        <v>0</v>
      </c>
      <c r="K19" s="37">
        <f t="shared" si="6"/>
        <v>0</v>
      </c>
      <c r="L19" s="37">
        <v>2309.8</v>
      </c>
      <c r="M19" s="25">
        <f t="shared" si="13"/>
        <v>0</v>
      </c>
      <c r="N19" s="38"/>
      <c r="O19" s="38"/>
      <c r="P19" s="31">
        <f t="shared" si="14"/>
        <v>0</v>
      </c>
      <c r="Q19" s="32"/>
      <c r="R19" s="33"/>
      <c r="S19" s="34">
        <f t="shared" si="15"/>
        <v>0</v>
      </c>
      <c r="T19" s="32">
        <v>0</v>
      </c>
      <c r="U19" s="32">
        <v>0</v>
      </c>
      <c r="V19" s="31">
        <f t="shared" si="16"/>
        <v>0</v>
      </c>
      <c r="W19" s="32">
        <v>0</v>
      </c>
      <c r="X19" s="33">
        <v>0</v>
      </c>
      <c r="Y19" s="34">
        <f t="shared" si="18"/>
        <v>0</v>
      </c>
      <c r="Z19" s="32"/>
      <c r="AA19" s="32"/>
      <c r="AB19" s="31">
        <f t="shared" si="17"/>
        <v>0</v>
      </c>
      <c r="AC19" s="32"/>
      <c r="AD19" s="33"/>
      <c r="AE19" s="34">
        <f t="shared" si="7"/>
        <v>0</v>
      </c>
      <c r="AF19" s="32"/>
      <c r="AG19" s="32"/>
      <c r="AH19" s="31">
        <f t="shared" si="8"/>
        <v>0</v>
      </c>
      <c r="AI19" s="32"/>
      <c r="AJ19" s="33"/>
      <c r="AK19" s="34">
        <f t="shared" si="9"/>
        <v>0</v>
      </c>
      <c r="AL19" s="32"/>
      <c r="AM19" s="32"/>
      <c r="AN19" s="31">
        <f t="shared" si="10"/>
        <v>0</v>
      </c>
      <c r="AO19" s="32"/>
      <c r="AP19" s="33"/>
      <c r="AQ19" s="34">
        <f t="shared" si="11"/>
        <v>0</v>
      </c>
      <c r="AR19" s="32"/>
      <c r="AS19" s="32"/>
      <c r="AT19" s="31">
        <f t="shared" si="12"/>
        <v>0</v>
      </c>
      <c r="AU19" s="32"/>
      <c r="AV19" s="33"/>
      <c r="AW19" s="53" t="s">
        <v>39</v>
      </c>
    </row>
    <row r="20" spans="1:49" s="36" customFormat="1" ht="22.5" customHeight="1">
      <c r="A20" s="58" t="s">
        <v>16</v>
      </c>
      <c r="B20" s="26">
        <v>2422.6800000000003</v>
      </c>
      <c r="C20" s="22">
        <f t="shared" si="0"/>
        <v>6005.2</v>
      </c>
      <c r="D20" s="59">
        <v>2047.2</v>
      </c>
      <c r="E20" s="59">
        <f t="shared" si="3"/>
        <v>0</v>
      </c>
      <c r="F20" s="59">
        <f t="shared" si="4"/>
        <v>0</v>
      </c>
      <c r="G20" s="30">
        <v>3958</v>
      </c>
      <c r="H20" s="60">
        <f t="shared" si="1"/>
        <v>5947.2</v>
      </c>
      <c r="I20" s="30">
        <v>2047.2</v>
      </c>
      <c r="J20" s="30">
        <f t="shared" si="5"/>
        <v>0</v>
      </c>
      <c r="K20" s="30">
        <f t="shared" si="6"/>
        <v>0</v>
      </c>
      <c r="L20" s="30">
        <v>3900</v>
      </c>
      <c r="M20" s="25">
        <f t="shared" si="13"/>
        <v>0</v>
      </c>
      <c r="N20" s="38"/>
      <c r="O20" s="38"/>
      <c r="P20" s="31">
        <f t="shared" si="14"/>
        <v>0</v>
      </c>
      <c r="Q20" s="32"/>
      <c r="R20" s="33"/>
      <c r="S20" s="34">
        <f t="shared" si="15"/>
        <v>0</v>
      </c>
      <c r="T20" s="32"/>
      <c r="U20" s="32"/>
      <c r="V20" s="31">
        <f t="shared" si="16"/>
        <v>0</v>
      </c>
      <c r="W20" s="32"/>
      <c r="X20" s="33"/>
      <c r="Y20" s="34">
        <f t="shared" si="18"/>
        <v>0</v>
      </c>
      <c r="Z20" s="32"/>
      <c r="AA20" s="32"/>
      <c r="AB20" s="31">
        <f t="shared" si="17"/>
        <v>0</v>
      </c>
      <c r="AC20" s="32"/>
      <c r="AD20" s="33"/>
      <c r="AE20" s="34">
        <f t="shared" si="7"/>
        <v>0</v>
      </c>
      <c r="AF20" s="32"/>
      <c r="AG20" s="32"/>
      <c r="AH20" s="31">
        <f t="shared" si="8"/>
        <v>0</v>
      </c>
      <c r="AI20" s="32"/>
      <c r="AJ20" s="33"/>
      <c r="AK20" s="34">
        <f t="shared" si="9"/>
        <v>0</v>
      </c>
      <c r="AL20" s="32"/>
      <c r="AM20" s="32"/>
      <c r="AN20" s="31">
        <f t="shared" si="10"/>
        <v>0</v>
      </c>
      <c r="AO20" s="32"/>
      <c r="AP20" s="33"/>
      <c r="AQ20" s="34">
        <f t="shared" si="11"/>
        <v>0</v>
      </c>
      <c r="AR20" s="32"/>
      <c r="AS20" s="32"/>
      <c r="AT20" s="31">
        <f t="shared" si="12"/>
        <v>0</v>
      </c>
      <c r="AU20" s="32"/>
      <c r="AV20" s="33"/>
      <c r="AW20" s="35" t="s">
        <v>45</v>
      </c>
    </row>
    <row r="21" spans="1:49" s="36" customFormat="1" ht="22.5" customHeight="1">
      <c r="A21" s="61" t="s">
        <v>17</v>
      </c>
      <c r="B21" s="26">
        <v>56986.09</v>
      </c>
      <c r="C21" s="22">
        <f t="shared" si="0"/>
        <v>203374.1</v>
      </c>
      <c r="D21" s="59">
        <v>62097.5</v>
      </c>
      <c r="E21" s="59">
        <f t="shared" si="3"/>
        <v>62097.5</v>
      </c>
      <c r="F21" s="59">
        <f t="shared" si="4"/>
        <v>141276.6</v>
      </c>
      <c r="G21" s="37">
        <v>141276.6</v>
      </c>
      <c r="H21" s="60">
        <f t="shared" si="1"/>
        <v>144468.5</v>
      </c>
      <c r="I21" s="37">
        <v>18164.1</v>
      </c>
      <c r="J21" s="37">
        <f t="shared" si="5"/>
        <v>18164.1</v>
      </c>
      <c r="K21" s="37">
        <f t="shared" si="6"/>
        <v>126304.40000000001</v>
      </c>
      <c r="L21" s="37">
        <v>126304.4</v>
      </c>
      <c r="M21" s="25">
        <f t="shared" si="13"/>
        <v>46433.4</v>
      </c>
      <c r="N21" s="38">
        <v>43933.4</v>
      </c>
      <c r="O21" s="38">
        <v>2500</v>
      </c>
      <c r="P21" s="31">
        <f t="shared" si="14"/>
        <v>0</v>
      </c>
      <c r="Q21" s="32">
        <v>0</v>
      </c>
      <c r="R21" s="33">
        <v>0</v>
      </c>
      <c r="S21" s="34">
        <f t="shared" si="15"/>
        <v>0</v>
      </c>
      <c r="T21" s="32">
        <v>0</v>
      </c>
      <c r="U21" s="32">
        <v>0</v>
      </c>
      <c r="V21" s="31">
        <f t="shared" si="16"/>
        <v>0</v>
      </c>
      <c r="W21" s="32">
        <v>0</v>
      </c>
      <c r="X21" s="33">
        <v>0</v>
      </c>
      <c r="Y21" s="34">
        <f t="shared" si="18"/>
        <v>53453.799999999996</v>
      </c>
      <c r="Z21" s="32">
        <v>18164.1</v>
      </c>
      <c r="AA21" s="32">
        <v>35289.7</v>
      </c>
      <c r="AB21" s="31">
        <f t="shared" si="17"/>
        <v>51700.7</v>
      </c>
      <c r="AC21" s="32">
        <v>18164.1</v>
      </c>
      <c r="AD21" s="33">
        <v>33536.6</v>
      </c>
      <c r="AE21" s="34">
        <f t="shared" si="7"/>
        <v>23949.4</v>
      </c>
      <c r="AF21" s="32">
        <v>0</v>
      </c>
      <c r="AG21" s="32">
        <v>23949.4</v>
      </c>
      <c r="AH21" s="31">
        <f t="shared" si="8"/>
        <v>16221.2</v>
      </c>
      <c r="AI21" s="32">
        <v>0</v>
      </c>
      <c r="AJ21" s="33">
        <v>16221.2</v>
      </c>
      <c r="AK21" s="34">
        <f t="shared" si="9"/>
        <v>72560</v>
      </c>
      <c r="AL21" s="32">
        <v>0</v>
      </c>
      <c r="AM21" s="32">
        <v>72560</v>
      </c>
      <c r="AN21" s="31">
        <f t="shared" si="10"/>
        <v>71154</v>
      </c>
      <c r="AO21" s="32">
        <v>0</v>
      </c>
      <c r="AP21" s="33">
        <v>71154</v>
      </c>
      <c r="AQ21" s="34">
        <f t="shared" si="11"/>
        <v>6977.5</v>
      </c>
      <c r="AR21" s="32">
        <v>0</v>
      </c>
      <c r="AS21" s="32">
        <v>6977.5</v>
      </c>
      <c r="AT21" s="31">
        <f t="shared" si="12"/>
        <v>5392.6</v>
      </c>
      <c r="AU21" s="32">
        <v>0</v>
      </c>
      <c r="AV21" s="33">
        <v>5392.6</v>
      </c>
      <c r="AW21" s="35" t="s">
        <v>35</v>
      </c>
    </row>
    <row r="22" spans="1:49" s="36" customFormat="1" ht="22.5" customHeight="1">
      <c r="A22" s="61" t="s">
        <v>18</v>
      </c>
      <c r="B22" s="27">
        <v>43903.7</v>
      </c>
      <c r="C22" s="22">
        <f t="shared" si="0"/>
        <v>85537</v>
      </c>
      <c r="D22" s="59">
        <v>42409.5</v>
      </c>
      <c r="E22" s="59">
        <f t="shared" si="3"/>
        <v>0</v>
      </c>
      <c r="F22" s="59">
        <f t="shared" si="4"/>
        <v>0</v>
      </c>
      <c r="G22" s="37">
        <v>43127.5</v>
      </c>
      <c r="H22" s="60">
        <f t="shared" si="1"/>
        <v>54566.399999999994</v>
      </c>
      <c r="I22" s="37">
        <v>24609.1</v>
      </c>
      <c r="J22" s="37">
        <f t="shared" si="5"/>
        <v>0</v>
      </c>
      <c r="K22" s="37">
        <f t="shared" si="6"/>
        <v>0</v>
      </c>
      <c r="L22" s="37">
        <v>29957.3</v>
      </c>
      <c r="M22" s="25">
        <f t="shared" si="13"/>
        <v>0</v>
      </c>
      <c r="N22" s="38"/>
      <c r="O22" s="38"/>
      <c r="P22" s="31">
        <f t="shared" si="14"/>
        <v>0</v>
      </c>
      <c r="Q22" s="32"/>
      <c r="R22" s="33"/>
      <c r="S22" s="34">
        <f t="shared" si="15"/>
        <v>0</v>
      </c>
      <c r="T22" s="32">
        <v>0</v>
      </c>
      <c r="U22" s="32"/>
      <c r="V22" s="31">
        <f t="shared" si="16"/>
        <v>0</v>
      </c>
      <c r="W22" s="32">
        <v>0</v>
      </c>
      <c r="X22" s="33">
        <v>0</v>
      </c>
      <c r="Y22" s="34">
        <f t="shared" si="18"/>
        <v>0</v>
      </c>
      <c r="Z22" s="32"/>
      <c r="AA22" s="32"/>
      <c r="AB22" s="31">
        <f t="shared" si="17"/>
        <v>0</v>
      </c>
      <c r="AC22" s="32"/>
      <c r="AD22" s="33"/>
      <c r="AE22" s="34">
        <f t="shared" si="7"/>
        <v>0</v>
      </c>
      <c r="AF22" s="32"/>
      <c r="AG22" s="32"/>
      <c r="AH22" s="31">
        <f t="shared" si="8"/>
        <v>0</v>
      </c>
      <c r="AI22" s="32"/>
      <c r="AJ22" s="33"/>
      <c r="AK22" s="34">
        <f t="shared" si="9"/>
        <v>0</v>
      </c>
      <c r="AL22" s="32"/>
      <c r="AM22" s="32"/>
      <c r="AN22" s="31">
        <f t="shared" si="10"/>
        <v>0</v>
      </c>
      <c r="AO22" s="32"/>
      <c r="AP22" s="33"/>
      <c r="AQ22" s="34">
        <f t="shared" si="11"/>
        <v>0</v>
      </c>
      <c r="AR22" s="32"/>
      <c r="AS22" s="32"/>
      <c r="AT22" s="31">
        <f t="shared" si="12"/>
        <v>0</v>
      </c>
      <c r="AU22" s="32"/>
      <c r="AV22" s="33"/>
      <c r="AW22" s="35" t="s">
        <v>41</v>
      </c>
    </row>
    <row r="23" spans="1:49" s="36" customFormat="1" ht="22.5" customHeight="1" thickBot="1">
      <c r="A23" s="62" t="s">
        <v>32</v>
      </c>
      <c r="B23" s="63">
        <v>8906.380000000001</v>
      </c>
      <c r="C23" s="23">
        <f t="shared" si="0"/>
        <v>69960</v>
      </c>
      <c r="D23" s="59">
        <v>44939.2</v>
      </c>
      <c r="E23" s="64">
        <f t="shared" si="3"/>
        <v>0</v>
      </c>
      <c r="F23" s="64">
        <f>O23+U23+AA23+AG23+AM23+AS23</f>
        <v>0</v>
      </c>
      <c r="G23" s="39">
        <v>25020.8</v>
      </c>
      <c r="H23" s="65">
        <f t="shared" si="1"/>
        <v>51655.5</v>
      </c>
      <c r="I23" s="39">
        <v>32261.6</v>
      </c>
      <c r="J23" s="39">
        <f t="shared" si="5"/>
        <v>0</v>
      </c>
      <c r="K23" s="39">
        <f>R23+X23+AD23+AJ23+AP23+AV23</f>
        <v>0</v>
      </c>
      <c r="L23" s="39">
        <v>19393.9</v>
      </c>
      <c r="M23" s="25">
        <f t="shared" si="13"/>
        <v>0</v>
      </c>
      <c r="N23" s="40"/>
      <c r="O23" s="40"/>
      <c r="P23" s="31">
        <f t="shared" si="14"/>
        <v>0</v>
      </c>
      <c r="Q23" s="40"/>
      <c r="R23" s="40"/>
      <c r="S23" s="34">
        <f t="shared" si="15"/>
        <v>0</v>
      </c>
      <c r="T23" s="40"/>
      <c r="U23" s="40"/>
      <c r="V23" s="31">
        <f t="shared" si="16"/>
        <v>0</v>
      </c>
      <c r="W23" s="40"/>
      <c r="X23" s="41"/>
      <c r="Y23" s="34">
        <f t="shared" si="18"/>
        <v>0</v>
      </c>
      <c r="Z23" s="40"/>
      <c r="AA23" s="40"/>
      <c r="AB23" s="31">
        <f t="shared" si="17"/>
        <v>0</v>
      </c>
      <c r="AC23" s="40"/>
      <c r="AD23" s="41"/>
      <c r="AE23" s="34">
        <f t="shared" si="7"/>
        <v>0</v>
      </c>
      <c r="AF23" s="40"/>
      <c r="AG23" s="40"/>
      <c r="AH23" s="31">
        <f t="shared" si="8"/>
        <v>0</v>
      </c>
      <c r="AI23" s="40"/>
      <c r="AJ23" s="41"/>
      <c r="AK23" s="34">
        <f t="shared" si="9"/>
        <v>0</v>
      </c>
      <c r="AL23" s="40"/>
      <c r="AM23" s="40"/>
      <c r="AN23" s="31">
        <f t="shared" si="10"/>
        <v>0</v>
      </c>
      <c r="AO23" s="40"/>
      <c r="AP23" s="41"/>
      <c r="AQ23" s="34">
        <f t="shared" si="11"/>
        <v>0</v>
      </c>
      <c r="AR23" s="40"/>
      <c r="AS23" s="40"/>
      <c r="AT23" s="31">
        <f t="shared" si="12"/>
        <v>0</v>
      </c>
      <c r="AU23" s="42"/>
      <c r="AV23" s="43"/>
      <c r="AW23" s="44" t="s">
        <v>36</v>
      </c>
    </row>
    <row r="24" spans="1:49" s="3" customFormat="1" ht="26.25" customHeight="1" thickBot="1">
      <c r="A24" s="66" t="s">
        <v>25</v>
      </c>
      <c r="B24" s="67">
        <f aca="true" t="shared" si="19" ref="B24:G24">SUM(B6:B23)</f>
        <v>194147.96000000002</v>
      </c>
      <c r="C24" s="24">
        <f t="shared" si="19"/>
        <v>534266.8</v>
      </c>
      <c r="D24" s="68">
        <f t="shared" si="19"/>
        <v>206940</v>
      </c>
      <c r="E24" s="69">
        <f t="shared" si="19"/>
        <v>62097.5</v>
      </c>
      <c r="F24" s="69">
        <f t="shared" si="19"/>
        <v>141276.6</v>
      </c>
      <c r="G24" s="69">
        <f t="shared" si="19"/>
        <v>327326.8</v>
      </c>
      <c r="H24" s="69">
        <f t="shared" si="1"/>
        <v>405788.70000000007</v>
      </c>
      <c r="I24" s="69">
        <f>SUM(I6:I23)</f>
        <v>124029.4</v>
      </c>
      <c r="J24" s="69">
        <f>SUM(J6:J23)</f>
        <v>18164.1</v>
      </c>
      <c r="K24" s="69">
        <f>SUM(K6:K23)</f>
        <v>126304.40000000001</v>
      </c>
      <c r="L24" s="69">
        <f>SUM(L6:L23)</f>
        <v>281759.30000000005</v>
      </c>
      <c r="M24" s="69">
        <f>SUM(M6:M23)</f>
        <v>46683.4</v>
      </c>
      <c r="N24" s="70">
        <f aca="true" t="shared" si="20" ref="N24:AV24">SUM(N6:N23)</f>
        <v>43933.4</v>
      </c>
      <c r="O24" s="70">
        <f t="shared" si="20"/>
        <v>2500</v>
      </c>
      <c r="P24" s="70">
        <f t="shared" si="20"/>
        <v>0</v>
      </c>
      <c r="Q24" s="70">
        <f t="shared" si="20"/>
        <v>0</v>
      </c>
      <c r="R24" s="70">
        <f t="shared" si="20"/>
        <v>0</v>
      </c>
      <c r="S24" s="70">
        <f t="shared" si="20"/>
        <v>0</v>
      </c>
      <c r="T24" s="70">
        <f t="shared" si="20"/>
        <v>0</v>
      </c>
      <c r="U24" s="70">
        <f t="shared" si="20"/>
        <v>0</v>
      </c>
      <c r="V24" s="70">
        <f t="shared" si="20"/>
        <v>0</v>
      </c>
      <c r="W24" s="70">
        <f t="shared" si="20"/>
        <v>0</v>
      </c>
      <c r="X24" s="70">
        <f t="shared" si="20"/>
        <v>0</v>
      </c>
      <c r="Y24" s="70">
        <f t="shared" si="20"/>
        <v>53453.799999999996</v>
      </c>
      <c r="Z24" s="70">
        <f t="shared" si="20"/>
        <v>18164.1</v>
      </c>
      <c r="AA24" s="70">
        <f t="shared" si="20"/>
        <v>35289.7</v>
      </c>
      <c r="AB24" s="70">
        <f t="shared" si="20"/>
        <v>51700.7</v>
      </c>
      <c r="AC24" s="70">
        <f t="shared" si="20"/>
        <v>18164.1</v>
      </c>
      <c r="AD24" s="70">
        <f t="shared" si="20"/>
        <v>33536.6</v>
      </c>
      <c r="AE24" s="70">
        <f t="shared" si="20"/>
        <v>23949.4</v>
      </c>
      <c r="AF24" s="70">
        <f t="shared" si="20"/>
        <v>0</v>
      </c>
      <c r="AG24" s="70">
        <f t="shared" si="20"/>
        <v>23949.4</v>
      </c>
      <c r="AH24" s="70">
        <f t="shared" si="20"/>
        <v>16221.2</v>
      </c>
      <c r="AI24" s="70">
        <f t="shared" si="20"/>
        <v>0</v>
      </c>
      <c r="AJ24" s="70">
        <f t="shared" si="20"/>
        <v>16221.2</v>
      </c>
      <c r="AK24" s="70">
        <f t="shared" si="20"/>
        <v>72560</v>
      </c>
      <c r="AL24" s="70">
        <f t="shared" si="20"/>
        <v>0</v>
      </c>
      <c r="AM24" s="70">
        <f t="shared" si="20"/>
        <v>72560</v>
      </c>
      <c r="AN24" s="70">
        <f t="shared" si="20"/>
        <v>71154</v>
      </c>
      <c r="AO24" s="70">
        <f t="shared" si="20"/>
        <v>0</v>
      </c>
      <c r="AP24" s="70">
        <f t="shared" si="20"/>
        <v>71154</v>
      </c>
      <c r="AQ24" s="70">
        <f t="shared" si="20"/>
        <v>6977.5</v>
      </c>
      <c r="AR24" s="70">
        <f t="shared" si="20"/>
        <v>0</v>
      </c>
      <c r="AS24" s="70">
        <f t="shared" si="20"/>
        <v>6977.5</v>
      </c>
      <c r="AT24" s="70">
        <f t="shared" si="20"/>
        <v>5392.6</v>
      </c>
      <c r="AU24" s="70">
        <f t="shared" si="20"/>
        <v>0</v>
      </c>
      <c r="AV24" s="70">
        <f t="shared" si="20"/>
        <v>5392.6</v>
      </c>
      <c r="AW24" s="19"/>
    </row>
    <row r="25" spans="3:10" ht="18" customHeight="1">
      <c r="C25" s="18">
        <f>D24+G24</f>
        <v>534266.8</v>
      </c>
      <c r="J25" s="18"/>
    </row>
    <row r="26" spans="3:34" ht="18" customHeight="1">
      <c r="C26">
        <v>534266.8</v>
      </c>
      <c r="H26">
        <v>405788.7</v>
      </c>
      <c r="AH26" s="18">
        <f>AD24+AJ24+AP24+AV24</f>
        <v>126304.40000000001</v>
      </c>
    </row>
    <row r="27" spans="1:2" ht="18" customHeight="1">
      <c r="A27" s="9"/>
      <c r="B27" s="57"/>
    </row>
    <row r="28" spans="1:2" ht="18" customHeight="1">
      <c r="A28" s="9"/>
      <c r="B28" s="57"/>
    </row>
    <row r="29" ht="18" customHeight="1"/>
    <row r="30" ht="18" customHeight="1"/>
  </sheetData>
  <sheetProtection password="CF7A" sheet="1"/>
  <protectedRanges>
    <protectedRange password="CF7A" sqref="C24 C6:L23" name="Диапазон1"/>
  </protectedRanges>
  <mergeCells count="25">
    <mergeCell ref="AQ2:AW2"/>
    <mergeCell ref="AW3:AW4"/>
    <mergeCell ref="AT3:AV3"/>
    <mergeCell ref="Y3:AA3"/>
    <mergeCell ref="AN3:AP3"/>
    <mergeCell ref="AE3:AG3"/>
    <mergeCell ref="AH3:AJ3"/>
    <mergeCell ref="AQ3:AS3"/>
    <mergeCell ref="AK3:AM3"/>
    <mergeCell ref="P3:R3"/>
    <mergeCell ref="S3:U3"/>
    <mergeCell ref="V3:X3"/>
    <mergeCell ref="Y2:AD2"/>
    <mergeCell ref="B1:B3"/>
    <mergeCell ref="C1:L2"/>
    <mergeCell ref="A1:A4"/>
    <mergeCell ref="M1:AW1"/>
    <mergeCell ref="M2:R2"/>
    <mergeCell ref="S2:X2"/>
    <mergeCell ref="AE2:AJ2"/>
    <mergeCell ref="C3:G3"/>
    <mergeCell ref="H3:L3"/>
    <mergeCell ref="AB3:AD3"/>
    <mergeCell ref="M3:O3"/>
    <mergeCell ref="AK2:AP2"/>
  </mergeCells>
  <printOptions/>
  <pageMargins left="0" right="0" top="0" bottom="0" header="0.31496062992125984" footer="0.31496062992125984"/>
  <pageSetup fitToWidth="3" fitToHeight="1" horizontalDpi="600" verticalDpi="600" orientation="landscape" paperSize="9" scale="76" r:id="rId3"/>
  <colBreaks count="1" manualBreakCount="1">
    <brk id="3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Якимюк Надежда Александровна</cp:lastModifiedBy>
  <cp:lastPrinted>2016-10-12T09:01:31Z</cp:lastPrinted>
  <dcterms:created xsi:type="dcterms:W3CDTF">2014-03-05T10:35:30Z</dcterms:created>
  <dcterms:modified xsi:type="dcterms:W3CDTF">2017-01-16T08:19:44Z</dcterms:modified>
  <cp:category/>
  <cp:version/>
  <cp:contentType/>
  <cp:contentStatus/>
</cp:coreProperties>
</file>