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328" firstSheet="1" activeTab="3"/>
  </bookViews>
  <sheets>
    <sheet name="форма для сельских поселений" sheetId="1" r:id="rId1"/>
    <sheet name="форма для город.поселений" sheetId="2" r:id="rId2"/>
    <sheet name="Лист2" sheetId="3" r:id="rId3"/>
    <sheet name="отчет  за 2018" sheetId="4" r:id="rId4"/>
    <sheet name="Лист3" sheetId="5" r:id="rId5"/>
  </sheets>
  <definedNames>
    <definedName name="_xlnm.Print_Area" localSheetId="3">'отчет  за 2018'!$A$1:$Q$31</definedName>
    <definedName name="_xlnm.Print_Area" localSheetId="0">'форма для сельских поселений'!$A$1:$Q$33</definedName>
  </definedNames>
  <calcPr fullCalcOnLoad="1"/>
</workbook>
</file>

<file path=xl/sharedStrings.xml><?xml version="1.0" encoding="utf-8"?>
<sst xmlns="http://schemas.openxmlformats.org/spreadsheetml/2006/main" count="230" uniqueCount="76">
  <si>
    <t>км</t>
  </si>
  <si>
    <t>тыс.руб.</t>
  </si>
  <si>
    <t>№ п/п</t>
  </si>
  <si>
    <t>Оплачено подрядчику</t>
  </si>
  <si>
    <t>Остаток средств</t>
  </si>
  <si>
    <t>1.1.</t>
  </si>
  <si>
    <t>1.2.</t>
  </si>
  <si>
    <t>(по подразделам 0409 "Дорожное хозяйство",  0501 "Жилищное хозяйство",  0503 "Благоустройство")</t>
  </si>
  <si>
    <t>Код              под -        раздела</t>
  </si>
  <si>
    <t>Всего</t>
  </si>
  <si>
    <t>Объем бюджетных расходов</t>
  </si>
  <si>
    <t>бюджет МО</t>
  </si>
  <si>
    <t>областной бюджет</t>
  </si>
  <si>
    <t>I.</t>
  </si>
  <si>
    <t>II.</t>
  </si>
  <si>
    <t>в том числе:</t>
  </si>
  <si>
    <t xml:space="preserve">Наименование программы (подпрограммы), мероприятия  программы (п/программы) </t>
  </si>
  <si>
    <t xml:space="preserve"> - строительство (реконструкция) автомобильных дорог </t>
  </si>
  <si>
    <t xml:space="preserve"> -капремонт автомобильных дорог </t>
  </si>
  <si>
    <t xml:space="preserve"> -ремонт автомобильных дорог</t>
  </si>
  <si>
    <t>1.</t>
  </si>
  <si>
    <t xml:space="preserve"> - капремонт и ремонт дворовых территорий МКД, проездов к дворовым территориям МКД</t>
  </si>
  <si>
    <t xml:space="preserve"> - мероприятия по организации технадзора за выполнением работ</t>
  </si>
  <si>
    <t>и т.д.</t>
  </si>
  <si>
    <t xml:space="preserve"> -  содержание автомобильных дорог и инженерных сооружений</t>
  </si>
  <si>
    <t xml:space="preserve"> - проведение мероприятий по обеспечению безопасности дорожного движения</t>
  </si>
  <si>
    <t>1.3.</t>
  </si>
  <si>
    <t xml:space="preserve"> - разработка ПСД   и экспертиза</t>
  </si>
  <si>
    <t>наименование сельского поселения</t>
  </si>
  <si>
    <t xml:space="preserve">Всего по МО  </t>
  </si>
  <si>
    <t>Муниципальная программа сельского поселения поселения "Социально-экономическое развитие сельского  поселения Гатчинского муниципального района"</t>
  </si>
  <si>
    <t>наименование  городского поселения</t>
  </si>
  <si>
    <t xml:space="preserve">Всего по МО </t>
  </si>
  <si>
    <t>Примечание: при наличии мероприятий, не указанных в таблице, необходимо их дополнить.</t>
  </si>
  <si>
    <t>кв.м/        ко-во двор.тер.</t>
  </si>
  <si>
    <t>кв.м/                         ко-во двор.тер.</t>
  </si>
  <si>
    <t>Муниципальная программа городского поселения "Социально-экономическое развитие муниципального образования  городского поселения Гатчинского муниципального района Ленинградской области"</t>
  </si>
  <si>
    <t>1.4.</t>
  </si>
  <si>
    <t>1.5.</t>
  </si>
  <si>
    <t>1.6.</t>
  </si>
  <si>
    <t>1.7.</t>
  </si>
  <si>
    <t>1.8.</t>
  </si>
  <si>
    <t>1.9.</t>
  </si>
  <si>
    <t>1.9.1.</t>
  </si>
  <si>
    <t>Софинансирование мероприятий по реализации областного закона от 14.12.2012      № 95-оз</t>
  </si>
  <si>
    <t>1.10.</t>
  </si>
  <si>
    <t>1.10.1.</t>
  </si>
  <si>
    <t>Софинансирование мероприятий по реализации областного закона от 12.05.2015      № 42-оз</t>
  </si>
  <si>
    <t>2.1.</t>
  </si>
  <si>
    <t>*) Подпрограмма " Содержание и развитие улично-дорожной сети" - всего, в том числе:</t>
  </si>
  <si>
    <t>*)Подпрограмма " Жилищно-коммунальное хозяйство, содержание автомобильных дорог и благоустройство территории  сельского  поселения" - всего, в том числе:</t>
  </si>
  <si>
    <t>ВЦП "Развитие части территории, являющейся административным центром" - всего в том числе:</t>
  </si>
  <si>
    <t>III.</t>
  </si>
  <si>
    <t>3.2.</t>
  </si>
  <si>
    <t xml:space="preserve">  3.1.</t>
  </si>
  <si>
    <t>Мероприятия, не включенные в  муниципальные  программы  - всего, в том числе :</t>
  </si>
  <si>
    <t>*) За исключением мероприятий, включенных в ГП ЛО "Развитие автомобильных дорог Ленинградской области"</t>
  </si>
  <si>
    <t xml:space="preserve">указать мероприятия </t>
  </si>
  <si>
    <t>План на 2017 год</t>
  </si>
  <si>
    <t>Информация об объемах дорожных работ  запланированных на 2017 год и фактически  выполненных и оплаченных   за 9 месяцев 2017 г.</t>
  </si>
  <si>
    <t>Выполнено за 9 месяцев 2017 г.</t>
  </si>
  <si>
    <t>0409</t>
  </si>
  <si>
    <t>Ремонт асфальтобетонного покрытия  ул Болотная село Рождествено</t>
  </si>
  <si>
    <t>Ремонт пешеходного прохода  д Даймище</t>
  </si>
  <si>
    <t>1320квм</t>
  </si>
  <si>
    <t>53 м</t>
  </si>
  <si>
    <t>х</t>
  </si>
  <si>
    <t>3150,0квм</t>
  </si>
  <si>
    <t xml:space="preserve">Содержание дорог в зимний период </t>
  </si>
  <si>
    <r>
      <t xml:space="preserve">Глава администрации                      С А Букашкин                Главный бухгалтер                     Л А Петрова                        </t>
    </r>
    <r>
      <rPr>
        <sz val="10"/>
        <rFont val="Arial Cyr"/>
        <family val="0"/>
      </rPr>
      <t xml:space="preserve">  Исп Петрова Л А тел 62-142</t>
    </r>
  </si>
  <si>
    <t xml:space="preserve">Администрация Рождественскогосельского  поселения </t>
  </si>
  <si>
    <t>Информация об объемах дорожных работ  запланированных на 2018 год и фактически  выполненных и оплаченных   за  2018 г.</t>
  </si>
  <si>
    <t>План на 2018 год</t>
  </si>
  <si>
    <t>Выполнено за 20198 г.</t>
  </si>
  <si>
    <t>Софинансирование мероприятий по реализации областного закона от 15.01.2018     № 3-оз</t>
  </si>
  <si>
    <t>Софинансирование мероприятий по реализации областного закона от 14.10.2008 г     № 105-оз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</si>
</sst>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</numFmts>
  <fonts count="51">
    <font>
      <sz val="10"/>
      <name val="Arial Cyr"/>
      <family val="0"/>
    </font>
    <font>
      <vertAlign val="superscript"/>
      <sz val="12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i/>
      <sz val="9"/>
      <name val="Arial Cyr"/>
      <family val="0"/>
    </font>
    <font>
      <u val="single"/>
      <sz val="10"/>
      <name val="Arial Cyr"/>
      <family val="0"/>
    </font>
    <font>
      <b/>
      <i/>
      <sz val="9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b/>
      <vertAlign val="superscript"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30"/>
      <name val="Arial Cyr"/>
      <family val="0"/>
    </font>
    <font>
      <sz val="9"/>
      <color indexed="36"/>
      <name val="Arial Cyr"/>
      <family val="0"/>
    </font>
    <font>
      <b/>
      <sz val="9"/>
      <color indexed="56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70C0"/>
      <name val="Arial Cyr"/>
      <family val="0"/>
    </font>
    <font>
      <sz val="9"/>
      <color rgb="FF7030A0"/>
      <name val="Arial Cyr"/>
      <family val="0"/>
    </font>
    <font>
      <b/>
      <sz val="9"/>
      <color rgb="FF00206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/>
    </xf>
    <xf numFmtId="2" fontId="3" fillId="0" borderId="10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16" fontId="3" fillId="0" borderId="10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9" fillId="0" borderId="12" xfId="0" applyFont="1" applyBorder="1" applyAlignment="1">
      <alignment horizontal="left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1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10" fillId="0" borderId="0" xfId="0" applyFont="1" applyAlignment="1">
      <alignment horizontal="center" wrapText="1"/>
    </xf>
    <xf numFmtId="0" fontId="50" fillId="0" borderId="10" xfId="0" applyFont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2"/>
  <sheetViews>
    <sheetView view="pageBreakPreview" zoomScaleSheetLayoutView="100" zoomScalePageLayoutView="0" workbookViewId="0" topLeftCell="A14">
      <selection activeCell="I24" sqref="I24"/>
    </sheetView>
  </sheetViews>
  <sheetFormatPr defaultColWidth="9.00390625" defaultRowHeight="12.75"/>
  <cols>
    <col min="1" max="1" width="6.50390625" style="0" customWidth="1"/>
    <col min="2" max="2" width="43.50390625" style="0" customWidth="1"/>
    <col min="3" max="3" width="7.625" style="0" customWidth="1"/>
    <col min="4" max="4" width="9.00390625" style="0" customWidth="1"/>
    <col min="5" max="5" width="6.125" style="0" customWidth="1"/>
    <col min="7" max="7" width="10.50390625" style="0" customWidth="1"/>
    <col min="9" max="9" width="10.50390625" style="0" customWidth="1"/>
    <col min="10" max="10" width="7.625" style="0" customWidth="1"/>
    <col min="11" max="11" width="8.50390625" style="0" customWidth="1"/>
    <col min="12" max="12" width="9.50390625" style="0" customWidth="1"/>
    <col min="14" max="14" width="8.125" style="0" customWidth="1"/>
    <col min="15" max="15" width="9.875" style="0" customWidth="1"/>
    <col min="16" max="16" width="9.375" style="0" customWidth="1"/>
    <col min="17" max="17" width="10.50390625" style="0" customWidth="1"/>
  </cols>
  <sheetData>
    <row r="1" spans="1:17" ht="20.25" customHeight="1">
      <c r="A1" s="30" t="s">
        <v>59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</row>
    <row r="2" spans="1:17" ht="9.75" customHeight="1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</row>
    <row r="3" spans="1:17" ht="18" customHeight="1">
      <c r="A3" s="32" t="s">
        <v>28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</row>
    <row r="4" spans="1:17" ht="18" customHeight="1">
      <c r="A4" s="33" t="s">
        <v>7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</row>
    <row r="5" spans="1:17" ht="23.25" customHeight="1">
      <c r="A5" s="35" t="s">
        <v>2</v>
      </c>
      <c r="B5" s="35" t="s">
        <v>16</v>
      </c>
      <c r="C5" s="35" t="s">
        <v>8</v>
      </c>
      <c r="D5" s="34" t="s">
        <v>58</v>
      </c>
      <c r="E5" s="34"/>
      <c r="F5" s="34"/>
      <c r="G5" s="34"/>
      <c r="H5" s="34"/>
      <c r="I5" s="34" t="s">
        <v>60</v>
      </c>
      <c r="J5" s="34"/>
      <c r="K5" s="34"/>
      <c r="L5" s="34"/>
      <c r="M5" s="34"/>
      <c r="N5" s="35" t="s">
        <v>3</v>
      </c>
      <c r="O5" s="35"/>
      <c r="P5" s="35"/>
      <c r="Q5" s="35" t="s">
        <v>4</v>
      </c>
    </row>
    <row r="6" spans="1:17" ht="15.75" customHeight="1">
      <c r="A6" s="35"/>
      <c r="B6" s="35"/>
      <c r="C6" s="35"/>
      <c r="D6" s="36" t="s">
        <v>34</v>
      </c>
      <c r="E6" s="34" t="s">
        <v>0</v>
      </c>
      <c r="F6" s="34" t="s">
        <v>10</v>
      </c>
      <c r="G6" s="34"/>
      <c r="H6" s="34"/>
      <c r="I6" s="36" t="s">
        <v>35</v>
      </c>
      <c r="J6" s="34" t="s">
        <v>0</v>
      </c>
      <c r="K6" s="34" t="s">
        <v>10</v>
      </c>
      <c r="L6" s="34"/>
      <c r="M6" s="34"/>
      <c r="N6" s="34" t="s">
        <v>10</v>
      </c>
      <c r="O6" s="34"/>
      <c r="P6" s="34"/>
      <c r="Q6" s="35"/>
    </row>
    <row r="7" spans="1:17" ht="12" customHeight="1">
      <c r="A7" s="35"/>
      <c r="B7" s="35"/>
      <c r="C7" s="35"/>
      <c r="D7" s="37"/>
      <c r="E7" s="34"/>
      <c r="F7" s="34" t="s">
        <v>9</v>
      </c>
      <c r="G7" s="34" t="s">
        <v>15</v>
      </c>
      <c r="H7" s="34"/>
      <c r="I7" s="37"/>
      <c r="J7" s="34"/>
      <c r="K7" s="34" t="s">
        <v>9</v>
      </c>
      <c r="L7" s="34" t="s">
        <v>15</v>
      </c>
      <c r="M7" s="34"/>
      <c r="N7" s="34" t="s">
        <v>9</v>
      </c>
      <c r="O7" s="34" t="s">
        <v>15</v>
      </c>
      <c r="P7" s="34"/>
      <c r="Q7" s="35"/>
    </row>
    <row r="8" spans="1:17" ht="27" customHeight="1">
      <c r="A8" s="35"/>
      <c r="B8" s="35"/>
      <c r="C8" s="35"/>
      <c r="D8" s="37"/>
      <c r="E8" s="34"/>
      <c r="F8" s="34"/>
      <c r="G8" s="6" t="s">
        <v>12</v>
      </c>
      <c r="H8" s="3" t="s">
        <v>11</v>
      </c>
      <c r="I8" s="38"/>
      <c r="J8" s="34"/>
      <c r="K8" s="34"/>
      <c r="L8" s="6" t="s">
        <v>12</v>
      </c>
      <c r="M8" s="3" t="s">
        <v>11</v>
      </c>
      <c r="N8" s="34"/>
      <c r="O8" s="6" t="s">
        <v>12</v>
      </c>
      <c r="P8" s="3" t="s">
        <v>11</v>
      </c>
      <c r="Q8" s="35"/>
    </row>
    <row r="9" spans="1:17" ht="14.25" customHeight="1">
      <c r="A9" s="35"/>
      <c r="B9" s="35"/>
      <c r="C9" s="35"/>
      <c r="D9" s="38"/>
      <c r="E9" s="34"/>
      <c r="F9" s="34" t="s">
        <v>1</v>
      </c>
      <c r="G9" s="34"/>
      <c r="H9" s="34"/>
      <c r="I9" s="2"/>
      <c r="J9" s="2"/>
      <c r="K9" s="34" t="s">
        <v>1</v>
      </c>
      <c r="L9" s="34"/>
      <c r="M9" s="34"/>
      <c r="N9" s="34" t="s">
        <v>1</v>
      </c>
      <c r="O9" s="34"/>
      <c r="P9" s="34"/>
      <c r="Q9" s="34"/>
    </row>
    <row r="10" spans="1:17" ht="19.5" customHeight="1">
      <c r="A10" s="12" t="s">
        <v>13</v>
      </c>
      <c r="B10" s="27" t="s">
        <v>30</v>
      </c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9"/>
    </row>
    <row r="11" spans="1:17" ht="54.75" customHeight="1">
      <c r="A11" s="12" t="s">
        <v>20</v>
      </c>
      <c r="B11" s="14" t="s">
        <v>50</v>
      </c>
      <c r="C11" s="13"/>
      <c r="D11" s="13"/>
      <c r="E11" s="13"/>
      <c r="F11" s="13">
        <f>F12+F13+F15+F18+F19+F21+F23+F27</f>
        <v>12231.4</v>
      </c>
      <c r="G11" s="13">
        <f>G13+G15+G21+G23</f>
        <v>4941.4</v>
      </c>
      <c r="H11" s="13">
        <f>H12+H13+H15+H18+H19+H21+H23+H27</f>
        <v>7290</v>
      </c>
      <c r="I11" s="13">
        <f>I12+I13+I15+I18+I19</f>
        <v>0</v>
      </c>
      <c r="J11" s="13">
        <f>J12+J13+J15+J18+J19</f>
        <v>0</v>
      </c>
      <c r="K11" s="13">
        <f>K12+K15+K18+K19+K23+K27</f>
        <v>7577.299999999999</v>
      </c>
      <c r="L11" s="13">
        <f>L15+L23</f>
        <v>2218.6</v>
      </c>
      <c r="M11" s="13">
        <f>M12+M15+M18+M19+M23+M27</f>
        <v>5358.700000000001</v>
      </c>
      <c r="N11" s="13">
        <f>O11+P11</f>
        <v>7577.300000000001</v>
      </c>
      <c r="O11" s="13">
        <f>O15+O23</f>
        <v>2218.6</v>
      </c>
      <c r="P11" s="13">
        <f>P12+P15+P18+P19+P23+P27</f>
        <v>5358.700000000001</v>
      </c>
      <c r="Q11" s="13">
        <v>4654.1</v>
      </c>
    </row>
    <row r="12" spans="1:17" ht="17.25" customHeight="1">
      <c r="A12" s="3" t="s">
        <v>5</v>
      </c>
      <c r="B12" s="9" t="s">
        <v>27</v>
      </c>
      <c r="C12" s="22" t="s">
        <v>61</v>
      </c>
      <c r="D12" s="13"/>
      <c r="E12" s="13"/>
      <c r="F12" s="13">
        <v>400</v>
      </c>
      <c r="G12" s="13"/>
      <c r="H12" s="13">
        <v>400</v>
      </c>
      <c r="I12" s="13"/>
      <c r="J12" s="13"/>
      <c r="K12" s="13">
        <v>392.9</v>
      </c>
      <c r="L12" s="13"/>
      <c r="M12" s="13">
        <v>392.9</v>
      </c>
      <c r="N12" s="13">
        <v>392.9</v>
      </c>
      <c r="O12" s="13"/>
      <c r="P12" s="13">
        <v>392.9</v>
      </c>
      <c r="Q12" s="13">
        <f>F12-K12</f>
        <v>7.100000000000023</v>
      </c>
    </row>
    <row r="13" spans="1:17" ht="24" customHeight="1">
      <c r="A13" s="3" t="s">
        <v>6</v>
      </c>
      <c r="B13" s="9" t="s">
        <v>17</v>
      </c>
      <c r="C13" s="13"/>
      <c r="D13" s="13"/>
      <c r="E13" s="13"/>
      <c r="F13" s="13">
        <f>G13+H13</f>
        <v>2318.9</v>
      </c>
      <c r="G13" s="13">
        <v>1950.5</v>
      </c>
      <c r="H13" s="13">
        <v>368.4</v>
      </c>
      <c r="I13" s="13"/>
      <c r="J13" s="13"/>
      <c r="K13" s="13"/>
      <c r="L13" s="13"/>
      <c r="M13" s="13"/>
      <c r="N13" s="13"/>
      <c r="O13" s="13"/>
      <c r="P13" s="13"/>
      <c r="Q13" s="13">
        <v>2318.9</v>
      </c>
    </row>
    <row r="14" spans="1:17" ht="18" customHeight="1">
      <c r="A14" s="2" t="s">
        <v>26</v>
      </c>
      <c r="B14" s="9" t="s">
        <v>18</v>
      </c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</row>
    <row r="15" spans="1:17" ht="18.75" customHeight="1">
      <c r="A15" s="2" t="s">
        <v>37</v>
      </c>
      <c r="B15" s="9" t="s">
        <v>19</v>
      </c>
      <c r="C15" s="22" t="s">
        <v>61</v>
      </c>
      <c r="D15" s="3" t="s">
        <v>67</v>
      </c>
      <c r="E15" s="13"/>
      <c r="F15" s="13">
        <f>G15+H15</f>
        <v>3722.6</v>
      </c>
      <c r="G15" s="13">
        <v>1131.6</v>
      </c>
      <c r="H15" s="13">
        <v>2591</v>
      </c>
      <c r="I15" s="13"/>
      <c r="J15" s="13"/>
      <c r="K15" s="13">
        <f>L15+M15</f>
        <v>3001.2</v>
      </c>
      <c r="L15" s="13">
        <v>1131.6</v>
      </c>
      <c r="M15" s="13">
        <v>1869.6</v>
      </c>
      <c r="N15" s="13">
        <f>O15+P15</f>
        <v>3001.2</v>
      </c>
      <c r="O15" s="13">
        <v>1131.6</v>
      </c>
      <c r="P15" s="13">
        <v>1869.6</v>
      </c>
      <c r="Q15" s="13">
        <f>F15-K15</f>
        <v>721.4000000000001</v>
      </c>
    </row>
    <row r="16" spans="1:17" ht="32.25" customHeight="1">
      <c r="A16" s="2" t="s">
        <v>38</v>
      </c>
      <c r="B16" s="8" t="s">
        <v>21</v>
      </c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</row>
    <row r="17" spans="1:17" ht="27.75" customHeight="1">
      <c r="A17" s="2" t="s">
        <v>39</v>
      </c>
      <c r="B17" s="7" t="s">
        <v>22</v>
      </c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</row>
    <row r="18" spans="1:17" ht="27.75" customHeight="1">
      <c r="A18" s="2" t="s">
        <v>40</v>
      </c>
      <c r="B18" s="8" t="s">
        <v>24</v>
      </c>
      <c r="C18" s="22" t="s">
        <v>61</v>
      </c>
      <c r="D18" s="13"/>
      <c r="E18" s="13"/>
      <c r="F18" s="13">
        <v>2000</v>
      </c>
      <c r="G18" s="13"/>
      <c r="H18" s="13">
        <v>2000</v>
      </c>
      <c r="I18" s="13"/>
      <c r="J18" s="13"/>
      <c r="K18" s="13">
        <v>1952.6</v>
      </c>
      <c r="L18" s="13"/>
      <c r="M18" s="13">
        <v>1952.6</v>
      </c>
      <c r="N18" s="13">
        <v>1952.6</v>
      </c>
      <c r="O18" s="13"/>
      <c r="P18" s="13">
        <v>1952.6</v>
      </c>
      <c r="Q18" s="13">
        <f>F18-K18</f>
        <v>47.40000000000009</v>
      </c>
    </row>
    <row r="19" spans="1:17" ht="28.5" customHeight="1">
      <c r="A19" s="2" t="s">
        <v>41</v>
      </c>
      <c r="B19" s="8" t="s">
        <v>25</v>
      </c>
      <c r="C19" s="22" t="s">
        <v>61</v>
      </c>
      <c r="D19" s="13"/>
      <c r="E19" s="13"/>
      <c r="F19" s="13">
        <v>200</v>
      </c>
      <c r="G19" s="13"/>
      <c r="H19" s="13">
        <v>200</v>
      </c>
      <c r="I19" s="13"/>
      <c r="J19" s="13"/>
      <c r="K19" s="13">
        <v>200</v>
      </c>
      <c r="L19" s="13"/>
      <c r="M19" s="13">
        <v>200</v>
      </c>
      <c r="N19" s="13">
        <v>200</v>
      </c>
      <c r="O19" s="13"/>
      <c r="P19" s="13">
        <v>200</v>
      </c>
      <c r="Q19" s="13">
        <v>0</v>
      </c>
    </row>
    <row r="20" spans="1:17" ht="33" customHeight="1">
      <c r="A20" s="17" t="s">
        <v>42</v>
      </c>
      <c r="B20" s="16" t="s">
        <v>44</v>
      </c>
      <c r="C20" s="3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</row>
    <row r="21" spans="1:17" ht="19.5" customHeight="1">
      <c r="A21" s="3" t="s">
        <v>43</v>
      </c>
      <c r="B21" s="23" t="s">
        <v>63</v>
      </c>
      <c r="C21" s="22" t="s">
        <v>61</v>
      </c>
      <c r="D21" s="2" t="s">
        <v>66</v>
      </c>
      <c r="E21" s="2" t="s">
        <v>65</v>
      </c>
      <c r="F21" s="12">
        <f>G21+H21</f>
        <v>1499.3</v>
      </c>
      <c r="G21" s="12">
        <v>772.3</v>
      </c>
      <c r="H21" s="12">
        <v>727</v>
      </c>
      <c r="I21" s="2"/>
      <c r="J21" s="2"/>
      <c r="K21" s="2"/>
      <c r="L21" s="2"/>
      <c r="M21" s="2"/>
      <c r="N21" s="2"/>
      <c r="O21" s="2"/>
      <c r="P21" s="2"/>
      <c r="Q21" s="12">
        <v>1499.3</v>
      </c>
    </row>
    <row r="22" spans="1:17" ht="28.5" customHeight="1">
      <c r="A22" s="17" t="s">
        <v>45</v>
      </c>
      <c r="B22" s="16" t="s">
        <v>47</v>
      </c>
      <c r="C22" s="3"/>
      <c r="D22" s="2"/>
      <c r="E22" s="2"/>
      <c r="F22" s="12"/>
      <c r="G22" s="12"/>
      <c r="H22" s="12"/>
      <c r="I22" s="2"/>
      <c r="J22" s="2"/>
      <c r="K22" s="2"/>
      <c r="L22" s="2"/>
      <c r="M22" s="2"/>
      <c r="N22" s="2"/>
      <c r="O22" s="2"/>
      <c r="P22" s="2"/>
      <c r="Q22" s="2"/>
    </row>
    <row r="23" spans="1:17" ht="33.75" customHeight="1">
      <c r="A23" s="3" t="s">
        <v>46</v>
      </c>
      <c r="B23" s="23" t="s">
        <v>62</v>
      </c>
      <c r="C23" s="22" t="s">
        <v>61</v>
      </c>
      <c r="D23" s="2" t="s">
        <v>64</v>
      </c>
      <c r="E23" s="2" t="s">
        <v>66</v>
      </c>
      <c r="F23" s="12">
        <f>G23+H23</f>
        <v>1390.6</v>
      </c>
      <c r="G23" s="12">
        <v>1087</v>
      </c>
      <c r="H23" s="12">
        <v>303.6</v>
      </c>
      <c r="I23" s="2"/>
      <c r="J23" s="2"/>
      <c r="K23" s="12">
        <f>L23+M23</f>
        <v>1390.6</v>
      </c>
      <c r="L23" s="12">
        <v>1087</v>
      </c>
      <c r="M23" s="12">
        <v>303.6</v>
      </c>
      <c r="N23" s="12">
        <v>1390.6</v>
      </c>
      <c r="O23" s="12">
        <v>1087</v>
      </c>
      <c r="P23" s="12">
        <v>303.6</v>
      </c>
      <c r="Q23" s="12">
        <v>0</v>
      </c>
    </row>
    <row r="24" spans="1:17" ht="33" customHeight="1">
      <c r="A24" s="12" t="s">
        <v>14</v>
      </c>
      <c r="B24" s="20" t="s">
        <v>51</v>
      </c>
      <c r="C24" s="3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</row>
    <row r="25" spans="1:17" ht="19.5" customHeight="1">
      <c r="A25" s="3" t="s">
        <v>48</v>
      </c>
      <c r="B25" s="13" t="s">
        <v>57</v>
      </c>
      <c r="C25" s="3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1:17" ht="38.25" customHeight="1">
      <c r="A26" s="12" t="s">
        <v>52</v>
      </c>
      <c r="B26" s="11" t="s">
        <v>55</v>
      </c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5" customHeight="1">
      <c r="A27" s="21" t="s">
        <v>54</v>
      </c>
      <c r="B27" s="24" t="s">
        <v>68</v>
      </c>
      <c r="C27" s="22" t="s">
        <v>61</v>
      </c>
      <c r="D27" s="4"/>
      <c r="E27" s="4"/>
      <c r="F27" s="5">
        <v>700</v>
      </c>
      <c r="G27" s="4"/>
      <c r="H27" s="5">
        <v>700</v>
      </c>
      <c r="I27" s="4"/>
      <c r="J27" s="4"/>
      <c r="K27" s="5">
        <v>640</v>
      </c>
      <c r="L27" s="5"/>
      <c r="M27" s="5">
        <v>640</v>
      </c>
      <c r="N27" s="5">
        <v>640</v>
      </c>
      <c r="O27" s="5"/>
      <c r="P27" s="5">
        <v>640</v>
      </c>
      <c r="Q27" s="5">
        <f>H27-K27</f>
        <v>60</v>
      </c>
    </row>
    <row r="28" spans="1:17" ht="16.5" customHeight="1" hidden="1">
      <c r="A28" s="2" t="s">
        <v>53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</row>
    <row r="29" spans="1:17" ht="19.5" customHeight="1" hidden="1">
      <c r="A29" s="2" t="s">
        <v>23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</row>
    <row r="30" spans="1:23" ht="20.25" customHeight="1">
      <c r="A30" s="1"/>
      <c r="B30" s="5" t="s">
        <v>29</v>
      </c>
      <c r="C30" s="4"/>
      <c r="D30" s="4"/>
      <c r="E30" s="4"/>
      <c r="F30" s="4">
        <f>F11</f>
        <v>12231.4</v>
      </c>
      <c r="G30" s="4">
        <f>G11</f>
        <v>4941.4</v>
      </c>
      <c r="H30" s="4">
        <f>H11</f>
        <v>7290</v>
      </c>
      <c r="I30" s="4"/>
      <c r="J30" s="4"/>
      <c r="K30" s="4">
        <f>K11</f>
        <v>7577.299999999999</v>
      </c>
      <c r="L30" s="4">
        <f aca="true" t="shared" si="0" ref="L30:Q30">L11</f>
        <v>2218.6</v>
      </c>
      <c r="M30" s="4"/>
      <c r="N30" s="4">
        <f t="shared" si="0"/>
        <v>7577.300000000001</v>
      </c>
      <c r="O30" s="4">
        <f t="shared" si="0"/>
        <v>2218.6</v>
      </c>
      <c r="P30" s="4">
        <f t="shared" si="0"/>
        <v>5358.700000000001</v>
      </c>
      <c r="Q30" s="4">
        <f t="shared" si="0"/>
        <v>4654.1</v>
      </c>
      <c r="R30" s="4"/>
      <c r="S30" s="4"/>
      <c r="T30" s="4"/>
      <c r="U30" s="4"/>
      <c r="V30" s="4"/>
      <c r="W30" s="4"/>
    </row>
    <row r="31" spans="1:17" ht="19.5" customHeight="1">
      <c r="A31" s="39"/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</row>
    <row r="32" spans="1:17" ht="18.75" customHeight="1">
      <c r="A32" s="26" t="s">
        <v>69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</row>
  </sheetData>
  <sheetProtection/>
  <mergeCells count="30">
    <mergeCell ref="N9:Q9"/>
    <mergeCell ref="A5:A9"/>
    <mergeCell ref="K6:M6"/>
    <mergeCell ref="K7:K8"/>
    <mergeCell ref="L7:M7"/>
    <mergeCell ref="K9:M9"/>
    <mergeCell ref="O7:P7"/>
    <mergeCell ref="E6:E9"/>
    <mergeCell ref="Q5:Q8"/>
    <mergeCell ref="C5:C9"/>
    <mergeCell ref="N7:N8"/>
    <mergeCell ref="B5:B9"/>
    <mergeCell ref="A31:Q31"/>
    <mergeCell ref="F6:H6"/>
    <mergeCell ref="G7:H7"/>
    <mergeCell ref="F7:F8"/>
    <mergeCell ref="I5:M5"/>
    <mergeCell ref="D5:H5"/>
    <mergeCell ref="D6:D9"/>
    <mergeCell ref="F9:H9"/>
    <mergeCell ref="A32:Q32"/>
    <mergeCell ref="B10:Q10"/>
    <mergeCell ref="A1:Q1"/>
    <mergeCell ref="A2:Q2"/>
    <mergeCell ref="A3:Q3"/>
    <mergeCell ref="A4:Q4"/>
    <mergeCell ref="N6:P6"/>
    <mergeCell ref="J6:J8"/>
    <mergeCell ref="N5:P5"/>
    <mergeCell ref="I6:I8"/>
  </mergeCells>
  <printOptions/>
  <pageMargins left="0.5118110236220472" right="0.15748031496062992" top="0.1968503937007874" bottom="0.1968503937007874" header="0.1968503937007874" footer="0.1968503937007874"/>
  <pageSetup horizontalDpi="600" verticalDpi="600" orientation="landscape" paperSize="9" scale="77" r:id="rId1"/>
  <colBreaks count="1" manualBreakCount="1">
    <brk id="1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Q30"/>
  <sheetViews>
    <sheetView zoomScaleSheetLayoutView="100" zoomScalePageLayoutView="0" workbookViewId="0" topLeftCell="A10">
      <selection activeCell="K16" sqref="K16"/>
    </sheetView>
  </sheetViews>
  <sheetFormatPr defaultColWidth="9.00390625" defaultRowHeight="12.75"/>
  <cols>
    <col min="1" max="1" width="7.00390625" style="0" customWidth="1"/>
    <col min="2" max="2" width="37.875" style="0" customWidth="1"/>
    <col min="3" max="3" width="7.625" style="0" customWidth="1"/>
    <col min="4" max="4" width="9.00390625" style="0" customWidth="1"/>
    <col min="5" max="5" width="6.125" style="0" customWidth="1"/>
    <col min="6" max="6" width="9.50390625" style="0" bestFit="1" customWidth="1"/>
    <col min="7" max="7" width="10.50390625" style="0" customWidth="1"/>
    <col min="9" max="9" width="9.375" style="0" customWidth="1"/>
    <col min="10" max="10" width="7.625" style="0" customWidth="1"/>
    <col min="11" max="11" width="8.50390625" style="0" customWidth="1"/>
    <col min="12" max="12" width="9.50390625" style="0" customWidth="1"/>
    <col min="14" max="14" width="8.125" style="0" customWidth="1"/>
    <col min="15" max="15" width="9.875" style="0" customWidth="1"/>
    <col min="16" max="16" width="9.375" style="0" customWidth="1"/>
    <col min="17" max="17" width="10.50390625" style="0" customWidth="1"/>
  </cols>
  <sheetData>
    <row r="1" spans="1:17" ht="28.5" customHeight="1">
      <c r="A1" s="30" t="s">
        <v>59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</row>
    <row r="2" spans="1:17" ht="15" customHeight="1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</row>
    <row r="3" spans="1:17" ht="18" customHeight="1">
      <c r="A3" s="32" t="s">
        <v>31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</row>
    <row r="4" spans="1:17" ht="18" customHeight="1">
      <c r="A4" s="33" t="s">
        <v>7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</row>
    <row r="5" spans="1:17" ht="23.25" customHeight="1">
      <c r="A5" s="35" t="s">
        <v>2</v>
      </c>
      <c r="B5" s="35" t="s">
        <v>16</v>
      </c>
      <c r="C5" s="35" t="s">
        <v>8</v>
      </c>
      <c r="D5" s="34" t="s">
        <v>58</v>
      </c>
      <c r="E5" s="34"/>
      <c r="F5" s="34"/>
      <c r="G5" s="34"/>
      <c r="H5" s="34"/>
      <c r="I5" s="34" t="s">
        <v>60</v>
      </c>
      <c r="J5" s="34"/>
      <c r="K5" s="34"/>
      <c r="L5" s="34"/>
      <c r="M5" s="34"/>
      <c r="N5" s="35" t="s">
        <v>3</v>
      </c>
      <c r="O5" s="35"/>
      <c r="P5" s="35"/>
      <c r="Q5" s="35" t="s">
        <v>4</v>
      </c>
    </row>
    <row r="6" spans="1:17" ht="15.75" customHeight="1">
      <c r="A6" s="35"/>
      <c r="B6" s="35"/>
      <c r="C6" s="35"/>
      <c r="D6" s="36" t="s">
        <v>34</v>
      </c>
      <c r="E6" s="34" t="s">
        <v>0</v>
      </c>
      <c r="F6" s="34" t="s">
        <v>10</v>
      </c>
      <c r="G6" s="34"/>
      <c r="H6" s="34"/>
      <c r="I6" s="36" t="s">
        <v>34</v>
      </c>
      <c r="J6" s="34" t="s">
        <v>0</v>
      </c>
      <c r="K6" s="34" t="s">
        <v>10</v>
      </c>
      <c r="L6" s="34"/>
      <c r="M6" s="34"/>
      <c r="N6" s="34" t="s">
        <v>10</v>
      </c>
      <c r="O6" s="34"/>
      <c r="P6" s="34"/>
      <c r="Q6" s="35"/>
    </row>
    <row r="7" spans="1:17" ht="12" customHeight="1">
      <c r="A7" s="35"/>
      <c r="B7" s="35"/>
      <c r="C7" s="35"/>
      <c r="D7" s="37"/>
      <c r="E7" s="34"/>
      <c r="F7" s="34" t="s">
        <v>9</v>
      </c>
      <c r="G7" s="34" t="s">
        <v>15</v>
      </c>
      <c r="H7" s="34"/>
      <c r="I7" s="37"/>
      <c r="J7" s="34"/>
      <c r="K7" s="34" t="s">
        <v>9</v>
      </c>
      <c r="L7" s="34" t="s">
        <v>15</v>
      </c>
      <c r="M7" s="34"/>
      <c r="N7" s="34" t="s">
        <v>9</v>
      </c>
      <c r="O7" s="34" t="s">
        <v>15</v>
      </c>
      <c r="P7" s="34"/>
      <c r="Q7" s="35"/>
    </row>
    <row r="8" spans="1:17" ht="27" customHeight="1">
      <c r="A8" s="35"/>
      <c r="B8" s="35"/>
      <c r="C8" s="35"/>
      <c r="D8" s="37"/>
      <c r="E8" s="34"/>
      <c r="F8" s="34"/>
      <c r="G8" s="6" t="s">
        <v>12</v>
      </c>
      <c r="H8" s="3" t="s">
        <v>11</v>
      </c>
      <c r="I8" s="38"/>
      <c r="J8" s="34"/>
      <c r="K8" s="34"/>
      <c r="L8" s="6" t="s">
        <v>12</v>
      </c>
      <c r="M8" s="3" t="s">
        <v>11</v>
      </c>
      <c r="N8" s="34"/>
      <c r="O8" s="6" t="s">
        <v>12</v>
      </c>
      <c r="P8" s="3" t="s">
        <v>11</v>
      </c>
      <c r="Q8" s="35"/>
    </row>
    <row r="9" spans="1:17" ht="23.25" customHeight="1">
      <c r="A9" s="35"/>
      <c r="B9" s="35"/>
      <c r="C9" s="35"/>
      <c r="D9" s="38"/>
      <c r="E9" s="34"/>
      <c r="F9" s="34" t="s">
        <v>1</v>
      </c>
      <c r="G9" s="34"/>
      <c r="H9" s="34"/>
      <c r="I9" s="2"/>
      <c r="J9" s="2"/>
      <c r="K9" s="34" t="s">
        <v>1</v>
      </c>
      <c r="L9" s="34"/>
      <c r="M9" s="34"/>
      <c r="N9" s="34" t="s">
        <v>1</v>
      </c>
      <c r="O9" s="34"/>
      <c r="P9" s="34"/>
      <c r="Q9" s="34"/>
    </row>
    <row r="10" spans="1:17" ht="33" customHeight="1">
      <c r="A10" s="12" t="s">
        <v>13</v>
      </c>
      <c r="B10" s="27" t="s">
        <v>36</v>
      </c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9"/>
    </row>
    <row r="11" spans="1:17" ht="41.25" customHeight="1">
      <c r="A11" s="12" t="s">
        <v>20</v>
      </c>
      <c r="B11" s="14" t="s">
        <v>49</v>
      </c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</row>
    <row r="12" spans="1:17" ht="22.5" customHeight="1">
      <c r="A12" s="3" t="s">
        <v>5</v>
      </c>
      <c r="B12" s="9" t="s">
        <v>27</v>
      </c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</row>
    <row r="13" spans="1:17" ht="24" customHeight="1">
      <c r="A13" s="3" t="s">
        <v>6</v>
      </c>
      <c r="B13" s="9" t="s">
        <v>17</v>
      </c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</row>
    <row r="14" spans="1:17" ht="20.25" customHeight="1">
      <c r="A14" s="2" t="s">
        <v>26</v>
      </c>
      <c r="B14" s="9" t="s">
        <v>18</v>
      </c>
      <c r="C14" s="1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13"/>
    </row>
    <row r="15" spans="1:17" ht="18.75" customHeight="1">
      <c r="A15" s="2" t="s">
        <v>37</v>
      </c>
      <c r="B15" s="9" t="s">
        <v>19</v>
      </c>
      <c r="C15" s="13"/>
      <c r="D15" s="13"/>
      <c r="E15" s="13"/>
      <c r="F15" s="13"/>
      <c r="G15" s="13"/>
      <c r="H15" s="13"/>
      <c r="I15" s="13"/>
      <c r="J15" s="13"/>
      <c r="K15" s="3"/>
      <c r="L15" s="3"/>
      <c r="M15" s="3"/>
      <c r="N15" s="13"/>
      <c r="O15" s="13"/>
      <c r="P15" s="13"/>
      <c r="Q15" s="13"/>
    </row>
    <row r="16" spans="1:17" ht="32.25" customHeight="1">
      <c r="A16" s="2" t="s">
        <v>38</v>
      </c>
      <c r="B16" s="8" t="s">
        <v>21</v>
      </c>
      <c r="C16" s="13"/>
      <c r="D16" s="3"/>
      <c r="E16" s="13"/>
      <c r="F16" s="3"/>
      <c r="G16" s="3"/>
      <c r="H16" s="3"/>
      <c r="I16" s="3"/>
      <c r="J16" s="13"/>
      <c r="K16" s="3"/>
      <c r="L16" s="3"/>
      <c r="M16" s="3"/>
      <c r="N16" s="3"/>
      <c r="O16" s="3"/>
      <c r="P16" s="3"/>
      <c r="Q16" s="3"/>
    </row>
    <row r="17" spans="1:17" ht="27.75" customHeight="1">
      <c r="A17" s="2" t="s">
        <v>39</v>
      </c>
      <c r="B17" s="7" t="s">
        <v>22</v>
      </c>
      <c r="C17" s="13"/>
      <c r="D17" s="13"/>
      <c r="E17" s="13"/>
      <c r="F17" s="3"/>
      <c r="G17" s="3"/>
      <c r="H17" s="3"/>
      <c r="I17" s="13"/>
      <c r="J17" s="13"/>
      <c r="K17" s="13"/>
      <c r="L17" s="13"/>
      <c r="M17" s="13"/>
      <c r="N17" s="13"/>
      <c r="O17" s="13"/>
      <c r="P17" s="13"/>
      <c r="Q17" s="3"/>
    </row>
    <row r="18" spans="1:17" ht="27.75" customHeight="1">
      <c r="A18" s="2" t="s">
        <v>40</v>
      </c>
      <c r="B18" s="8" t="s">
        <v>24</v>
      </c>
      <c r="C18" s="13"/>
      <c r="D18" s="13"/>
      <c r="E18" s="13"/>
      <c r="F18" s="3"/>
      <c r="G18" s="3"/>
      <c r="H18" s="3"/>
      <c r="I18" s="13"/>
      <c r="J18" s="13"/>
      <c r="K18" s="3"/>
      <c r="L18" s="3"/>
      <c r="M18" s="3"/>
      <c r="N18" s="3"/>
      <c r="O18" s="3"/>
      <c r="P18" s="3"/>
      <c r="Q18" s="3"/>
    </row>
    <row r="19" spans="1:17" ht="30.75" customHeight="1">
      <c r="A19" s="2" t="s">
        <v>41</v>
      </c>
      <c r="B19" s="8" t="s">
        <v>25</v>
      </c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</row>
    <row r="20" spans="1:17" ht="42" customHeight="1">
      <c r="A20" s="17" t="s">
        <v>42</v>
      </c>
      <c r="B20" s="16" t="s">
        <v>44</v>
      </c>
      <c r="C20" s="17"/>
      <c r="D20" s="15"/>
      <c r="E20" s="15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</row>
    <row r="21" spans="1:17" ht="17.25" customHeight="1">
      <c r="A21" s="3" t="s">
        <v>43</v>
      </c>
      <c r="B21" s="13" t="s">
        <v>57</v>
      </c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</row>
    <row r="22" spans="1:17" ht="42" customHeight="1">
      <c r="A22" s="17" t="s">
        <v>45</v>
      </c>
      <c r="B22" s="16" t="s">
        <v>47</v>
      </c>
      <c r="C22" s="17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</row>
    <row r="23" spans="1:17" ht="20.25" customHeight="1">
      <c r="A23" s="3" t="s">
        <v>46</v>
      </c>
      <c r="B23" s="13" t="s">
        <v>57</v>
      </c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</row>
    <row r="24" spans="1:17" ht="42.75" customHeight="1">
      <c r="A24" s="12" t="s">
        <v>14</v>
      </c>
      <c r="B24" s="11" t="s">
        <v>55</v>
      </c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</row>
    <row r="25" spans="1:17" ht="22.5" customHeight="1">
      <c r="A25" s="2" t="s">
        <v>48</v>
      </c>
      <c r="B25" s="13" t="s">
        <v>57</v>
      </c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</row>
    <row r="26" spans="1:17" ht="18.75" customHeight="1">
      <c r="A26" s="2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</row>
    <row r="27" spans="1:17" ht="16.5" customHeight="1">
      <c r="A27" s="2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</row>
    <row r="28" spans="1:17" ht="18.75" customHeight="1">
      <c r="A28" s="1"/>
      <c r="B28" s="18" t="s">
        <v>32</v>
      </c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</row>
    <row r="29" spans="1:17" ht="18.75" customHeight="1">
      <c r="A29" s="39" t="s">
        <v>56</v>
      </c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</row>
    <row r="30" spans="1:17" ht="19.5" customHeight="1">
      <c r="A30" s="26" t="s">
        <v>33</v>
      </c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</row>
  </sheetData>
  <sheetProtection/>
  <mergeCells count="30">
    <mergeCell ref="A29:Q29"/>
    <mergeCell ref="B10:Q10"/>
    <mergeCell ref="A30:Q30"/>
    <mergeCell ref="J6:J8"/>
    <mergeCell ref="K6:M6"/>
    <mergeCell ref="L7:M7"/>
    <mergeCell ref="N7:N8"/>
    <mergeCell ref="O7:P7"/>
    <mergeCell ref="F9:H9"/>
    <mergeCell ref="K9:M9"/>
    <mergeCell ref="A1:Q1"/>
    <mergeCell ref="A2:Q2"/>
    <mergeCell ref="A3:Q3"/>
    <mergeCell ref="A4:Q4"/>
    <mergeCell ref="A5:A9"/>
    <mergeCell ref="B5:B9"/>
    <mergeCell ref="N9:Q9"/>
    <mergeCell ref="Q5:Q8"/>
    <mergeCell ref="N6:P6"/>
    <mergeCell ref="N5:P5"/>
    <mergeCell ref="C5:C9"/>
    <mergeCell ref="D5:H5"/>
    <mergeCell ref="I5:M5"/>
    <mergeCell ref="F7:F8"/>
    <mergeCell ref="G7:H7"/>
    <mergeCell ref="K7:K8"/>
    <mergeCell ref="D6:D9"/>
    <mergeCell ref="E6:E9"/>
    <mergeCell ref="F6:H6"/>
    <mergeCell ref="I6:I8"/>
  </mergeCells>
  <printOptions/>
  <pageMargins left="0.5118110236220472" right="0.15748031496062992" top="0.1968503937007874" bottom="0.1968503937007874" header="0.2362204724409449" footer="0.1968503937007874"/>
  <pageSetup horizontalDpi="600" verticalDpi="600" orientation="landscape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W30"/>
  <sheetViews>
    <sheetView tabSelected="1" view="pageBreakPreview" zoomScaleSheetLayoutView="100" zoomScalePageLayoutView="0" workbookViewId="0" topLeftCell="A22">
      <selection activeCell="I13" sqref="I13"/>
    </sheetView>
  </sheetViews>
  <sheetFormatPr defaultColWidth="9.00390625" defaultRowHeight="12.75"/>
  <cols>
    <col min="1" max="1" width="5.125" style="0" customWidth="1"/>
    <col min="2" max="2" width="41.75390625" style="0" customWidth="1"/>
    <col min="3" max="3" width="7.625" style="0" customWidth="1"/>
    <col min="4" max="4" width="7.50390625" style="0" customWidth="1"/>
    <col min="5" max="5" width="6.125" style="0" customWidth="1"/>
    <col min="6" max="6" width="10.375" style="0" customWidth="1"/>
    <col min="7" max="7" width="10.50390625" style="0" customWidth="1"/>
    <col min="9" max="9" width="8.875" style="0" customWidth="1"/>
    <col min="10" max="10" width="7.625" style="0" customWidth="1"/>
    <col min="11" max="11" width="8.50390625" style="0" customWidth="1"/>
    <col min="12" max="12" width="9.50390625" style="0" customWidth="1"/>
    <col min="14" max="14" width="8.125" style="0" customWidth="1"/>
    <col min="15" max="15" width="9.875" style="0" customWidth="1"/>
    <col min="16" max="16" width="9.375" style="0" customWidth="1"/>
    <col min="17" max="17" width="10.50390625" style="0" customWidth="1"/>
  </cols>
  <sheetData>
    <row r="1" spans="1:17" ht="20.25" customHeight="1">
      <c r="A1" s="30" t="s">
        <v>71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</row>
    <row r="2" spans="1:17" ht="9.75" customHeight="1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</row>
    <row r="3" spans="1:17" ht="18" customHeight="1">
      <c r="A3" s="40" t="s">
        <v>70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</row>
    <row r="4" spans="1:17" ht="18" customHeight="1">
      <c r="A4" s="33" t="s">
        <v>7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</row>
    <row r="5" spans="1:17" ht="23.25" customHeight="1">
      <c r="A5" s="35" t="s">
        <v>2</v>
      </c>
      <c r="B5" s="35" t="s">
        <v>16</v>
      </c>
      <c r="C5" s="35" t="s">
        <v>8</v>
      </c>
      <c r="D5" s="34" t="s">
        <v>72</v>
      </c>
      <c r="E5" s="34"/>
      <c r="F5" s="34"/>
      <c r="G5" s="34"/>
      <c r="H5" s="34"/>
      <c r="I5" s="34" t="s">
        <v>73</v>
      </c>
      <c r="J5" s="34"/>
      <c r="K5" s="34"/>
      <c r="L5" s="34"/>
      <c r="M5" s="34"/>
      <c r="N5" s="35" t="s">
        <v>3</v>
      </c>
      <c r="O5" s="35"/>
      <c r="P5" s="35"/>
      <c r="Q5" s="35" t="s">
        <v>4</v>
      </c>
    </row>
    <row r="6" spans="1:17" ht="15.75" customHeight="1">
      <c r="A6" s="35"/>
      <c r="B6" s="35"/>
      <c r="C6" s="35"/>
      <c r="D6" s="36" t="s">
        <v>34</v>
      </c>
      <c r="E6" s="34" t="s">
        <v>0</v>
      </c>
      <c r="F6" s="34" t="s">
        <v>10</v>
      </c>
      <c r="G6" s="34"/>
      <c r="H6" s="34"/>
      <c r="I6" s="36" t="s">
        <v>35</v>
      </c>
      <c r="J6" s="34" t="s">
        <v>0</v>
      </c>
      <c r="K6" s="34" t="s">
        <v>10</v>
      </c>
      <c r="L6" s="34"/>
      <c r="M6" s="34"/>
      <c r="N6" s="34" t="s">
        <v>10</v>
      </c>
      <c r="O6" s="34"/>
      <c r="P6" s="34"/>
      <c r="Q6" s="35"/>
    </row>
    <row r="7" spans="1:17" ht="12" customHeight="1">
      <c r="A7" s="35"/>
      <c r="B7" s="35"/>
      <c r="C7" s="35"/>
      <c r="D7" s="37"/>
      <c r="E7" s="34"/>
      <c r="F7" s="34" t="s">
        <v>9</v>
      </c>
      <c r="G7" s="34" t="s">
        <v>15</v>
      </c>
      <c r="H7" s="34"/>
      <c r="I7" s="37"/>
      <c r="J7" s="34"/>
      <c r="K7" s="34" t="s">
        <v>9</v>
      </c>
      <c r="L7" s="34" t="s">
        <v>15</v>
      </c>
      <c r="M7" s="34"/>
      <c r="N7" s="34" t="s">
        <v>9</v>
      </c>
      <c r="O7" s="34" t="s">
        <v>15</v>
      </c>
      <c r="P7" s="34"/>
      <c r="Q7" s="35"/>
    </row>
    <row r="8" spans="1:17" ht="27" customHeight="1">
      <c r="A8" s="35"/>
      <c r="B8" s="35"/>
      <c r="C8" s="35"/>
      <c r="D8" s="37"/>
      <c r="E8" s="34"/>
      <c r="F8" s="34"/>
      <c r="G8" s="6" t="s">
        <v>12</v>
      </c>
      <c r="H8" s="3" t="s">
        <v>11</v>
      </c>
      <c r="I8" s="38"/>
      <c r="J8" s="34"/>
      <c r="K8" s="34"/>
      <c r="L8" s="6" t="s">
        <v>12</v>
      </c>
      <c r="M8" s="3" t="s">
        <v>11</v>
      </c>
      <c r="N8" s="34"/>
      <c r="O8" s="6" t="s">
        <v>12</v>
      </c>
      <c r="P8" s="3" t="s">
        <v>11</v>
      </c>
      <c r="Q8" s="35"/>
    </row>
    <row r="9" spans="1:17" ht="14.25" customHeight="1">
      <c r="A9" s="35"/>
      <c r="B9" s="35"/>
      <c r="C9" s="35"/>
      <c r="D9" s="38"/>
      <c r="E9" s="34"/>
      <c r="F9" s="34" t="s">
        <v>1</v>
      </c>
      <c r="G9" s="34"/>
      <c r="H9" s="34"/>
      <c r="I9" s="2"/>
      <c r="J9" s="2"/>
      <c r="K9" s="34" t="s">
        <v>1</v>
      </c>
      <c r="L9" s="34"/>
      <c r="M9" s="34"/>
      <c r="N9" s="34" t="s">
        <v>1</v>
      </c>
      <c r="O9" s="34"/>
      <c r="P9" s="34"/>
      <c r="Q9" s="34"/>
    </row>
    <row r="10" spans="1:17" ht="19.5" customHeight="1">
      <c r="A10" s="12" t="s">
        <v>13</v>
      </c>
      <c r="B10" s="27" t="s">
        <v>30</v>
      </c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9"/>
    </row>
    <row r="11" spans="1:17" ht="48" customHeight="1">
      <c r="A11" s="12" t="s">
        <v>20</v>
      </c>
      <c r="B11" s="14" t="s">
        <v>50</v>
      </c>
      <c r="C11" s="13"/>
      <c r="D11" s="13"/>
      <c r="E11" s="13"/>
      <c r="F11" s="13">
        <f>F12+F13+F15+F16+F17+F18+F19+F20+F21</f>
        <v>19755.399999999998</v>
      </c>
      <c r="G11" s="13">
        <f aca="true" t="shared" si="0" ref="G11:Q11">G12+G13+G15+G16+G17+G18+G19+G20+G21</f>
        <v>15631.599999999999</v>
      </c>
      <c r="H11" s="13">
        <f t="shared" si="0"/>
        <v>4125.8</v>
      </c>
      <c r="I11" s="13"/>
      <c r="J11" s="13"/>
      <c r="K11" s="13">
        <f t="shared" si="0"/>
        <v>12532.300000000001</v>
      </c>
      <c r="L11" s="13">
        <f t="shared" si="0"/>
        <v>8920.7</v>
      </c>
      <c r="M11" s="13">
        <f t="shared" si="0"/>
        <v>3611.3999999999996</v>
      </c>
      <c r="N11" s="13">
        <f t="shared" si="0"/>
        <v>12532.300000000001</v>
      </c>
      <c r="O11" s="13">
        <f t="shared" si="0"/>
        <v>8920.7</v>
      </c>
      <c r="P11" s="13">
        <f t="shared" si="0"/>
        <v>3611.6</v>
      </c>
      <c r="Q11" s="13">
        <f t="shared" si="0"/>
        <v>7223.099999999999</v>
      </c>
    </row>
    <row r="12" spans="1:17" ht="17.25" customHeight="1">
      <c r="A12" s="3" t="s">
        <v>5</v>
      </c>
      <c r="B12" s="9" t="s">
        <v>27</v>
      </c>
      <c r="C12" s="22" t="s">
        <v>61</v>
      </c>
      <c r="D12" s="13"/>
      <c r="E12" s="13"/>
      <c r="F12" s="13">
        <v>214.4</v>
      </c>
      <c r="G12" s="13"/>
      <c r="H12" s="13">
        <v>214.4</v>
      </c>
      <c r="I12" s="13"/>
      <c r="J12" s="13"/>
      <c r="K12" s="13">
        <v>211.5</v>
      </c>
      <c r="L12" s="13"/>
      <c r="M12" s="13">
        <v>211.5</v>
      </c>
      <c r="N12" s="13">
        <v>211.5</v>
      </c>
      <c r="O12" s="13"/>
      <c r="P12" s="13">
        <v>211.5</v>
      </c>
      <c r="Q12" s="13">
        <f>F12-K12</f>
        <v>2.9000000000000057</v>
      </c>
    </row>
    <row r="13" spans="1:17" ht="24" customHeight="1">
      <c r="A13" s="3" t="s">
        <v>6</v>
      </c>
      <c r="B13" s="9" t="s">
        <v>17</v>
      </c>
      <c r="C13" s="22" t="s">
        <v>61</v>
      </c>
      <c r="D13" s="13"/>
      <c r="E13" s="13"/>
      <c r="F13" s="13">
        <v>12925.8</v>
      </c>
      <c r="G13" s="13">
        <v>12664.5</v>
      </c>
      <c r="H13" s="13">
        <v>261.2</v>
      </c>
      <c r="I13" s="13"/>
      <c r="J13" s="13"/>
      <c r="K13" s="13">
        <v>6098.7</v>
      </c>
      <c r="L13" s="13">
        <v>5953.6</v>
      </c>
      <c r="M13" s="13">
        <v>145.1</v>
      </c>
      <c r="N13" s="13">
        <v>6098.7</v>
      </c>
      <c r="O13" s="13">
        <v>5953.6</v>
      </c>
      <c r="P13" s="13">
        <v>145.1</v>
      </c>
      <c r="Q13" s="13">
        <f>F13-N13</f>
        <v>6827.099999999999</v>
      </c>
    </row>
    <row r="14" spans="1:17" ht="18" customHeight="1">
      <c r="A14" s="2" t="s">
        <v>26</v>
      </c>
      <c r="B14" s="9" t="s">
        <v>18</v>
      </c>
      <c r="C14" s="22" t="s">
        <v>61</v>
      </c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</row>
    <row r="15" spans="1:17" ht="18.75" customHeight="1">
      <c r="A15" s="2" t="s">
        <v>37</v>
      </c>
      <c r="B15" s="9" t="s">
        <v>19</v>
      </c>
      <c r="C15" s="22" t="s">
        <v>61</v>
      </c>
      <c r="D15" s="3"/>
      <c r="E15" s="13">
        <v>3.7</v>
      </c>
      <c r="F15" s="13">
        <v>450</v>
      </c>
      <c r="G15" s="13">
        <v>0</v>
      </c>
      <c r="H15" s="13">
        <v>450</v>
      </c>
      <c r="I15" s="13"/>
      <c r="J15" s="13">
        <v>3.7</v>
      </c>
      <c r="K15" s="13">
        <v>234.6</v>
      </c>
      <c r="L15" s="13">
        <v>0</v>
      </c>
      <c r="M15" s="13">
        <v>234.4</v>
      </c>
      <c r="N15" s="13">
        <v>234.6</v>
      </c>
      <c r="O15" s="13">
        <v>0</v>
      </c>
      <c r="P15" s="13">
        <v>234.6</v>
      </c>
      <c r="Q15" s="13">
        <f>F15-K15</f>
        <v>215.4</v>
      </c>
    </row>
    <row r="16" spans="1:17" ht="32.25" customHeight="1">
      <c r="A16" s="2" t="s">
        <v>38</v>
      </c>
      <c r="B16" s="8" t="s">
        <v>21</v>
      </c>
      <c r="C16" s="22" t="s">
        <v>61</v>
      </c>
      <c r="D16" s="13"/>
      <c r="E16" s="13"/>
      <c r="F16" s="13">
        <v>1335.8</v>
      </c>
      <c r="G16" s="13">
        <v>1130.8</v>
      </c>
      <c r="H16" s="13">
        <v>205</v>
      </c>
      <c r="I16" s="13"/>
      <c r="J16" s="13"/>
      <c r="K16" s="13">
        <v>1335.8</v>
      </c>
      <c r="L16" s="13">
        <v>1130.8</v>
      </c>
      <c r="M16" s="13">
        <v>205</v>
      </c>
      <c r="N16" s="13">
        <v>1335.8</v>
      </c>
      <c r="O16" s="13">
        <v>1130.8</v>
      </c>
      <c r="P16" s="13">
        <v>205</v>
      </c>
      <c r="Q16" s="13">
        <f>F16-K16</f>
        <v>0</v>
      </c>
    </row>
    <row r="17" spans="1:17" ht="27.75" customHeight="1">
      <c r="A17" s="2" t="s">
        <v>39</v>
      </c>
      <c r="B17" s="7" t="s">
        <v>22</v>
      </c>
      <c r="C17" s="22" t="s">
        <v>61</v>
      </c>
      <c r="D17" s="13"/>
      <c r="E17" s="13"/>
      <c r="F17" s="13">
        <v>350</v>
      </c>
      <c r="G17" s="13">
        <v>0</v>
      </c>
      <c r="H17" s="13">
        <v>350</v>
      </c>
      <c r="I17" s="13"/>
      <c r="J17" s="13"/>
      <c r="K17" s="13">
        <v>244.6</v>
      </c>
      <c r="L17" s="13"/>
      <c r="M17" s="13">
        <v>244.6</v>
      </c>
      <c r="N17" s="13">
        <v>244.6</v>
      </c>
      <c r="O17" s="13">
        <v>0</v>
      </c>
      <c r="P17" s="13">
        <v>244.6</v>
      </c>
      <c r="Q17" s="13">
        <f>F17-K17</f>
        <v>105.4</v>
      </c>
    </row>
    <row r="18" spans="1:17" ht="27.75" customHeight="1">
      <c r="A18" s="2" t="s">
        <v>40</v>
      </c>
      <c r="B18" s="8" t="s">
        <v>24</v>
      </c>
      <c r="C18" s="22" t="s">
        <v>61</v>
      </c>
      <c r="D18" s="13"/>
      <c r="E18" s="13">
        <v>54.84</v>
      </c>
      <c r="F18" s="13">
        <v>1792.4</v>
      </c>
      <c r="G18" s="13"/>
      <c r="H18" s="13">
        <v>1792.4</v>
      </c>
      <c r="I18" s="13"/>
      <c r="J18" s="13">
        <v>54.84</v>
      </c>
      <c r="K18" s="13">
        <v>1777.5</v>
      </c>
      <c r="L18" s="13"/>
      <c r="M18" s="13">
        <v>1777.5</v>
      </c>
      <c r="N18" s="13">
        <v>1777.5</v>
      </c>
      <c r="O18" s="13"/>
      <c r="P18" s="13">
        <v>1777.5</v>
      </c>
      <c r="Q18" s="13">
        <f>F18-N18</f>
        <v>14.900000000000091</v>
      </c>
    </row>
    <row r="19" spans="1:17" ht="28.5" customHeight="1">
      <c r="A19" s="2" t="s">
        <v>41</v>
      </c>
      <c r="B19" s="8" t="s">
        <v>25</v>
      </c>
      <c r="C19" s="22" t="s">
        <v>61</v>
      </c>
      <c r="D19" s="13"/>
      <c r="E19" s="13"/>
      <c r="F19" s="13">
        <v>44.3</v>
      </c>
      <c r="G19" s="13"/>
      <c r="H19" s="13">
        <v>44.3</v>
      </c>
      <c r="I19" s="13"/>
      <c r="J19" s="13"/>
      <c r="K19" s="13">
        <v>0</v>
      </c>
      <c r="L19" s="13"/>
      <c r="M19" s="13">
        <v>0</v>
      </c>
      <c r="N19" s="13">
        <v>0</v>
      </c>
      <c r="O19" s="13"/>
      <c r="P19" s="13">
        <v>0</v>
      </c>
      <c r="Q19" s="13">
        <v>44.3</v>
      </c>
    </row>
    <row r="20" spans="1:17" ht="33" customHeight="1">
      <c r="A20" s="17" t="s">
        <v>42</v>
      </c>
      <c r="B20" s="16" t="s">
        <v>44</v>
      </c>
      <c r="C20" s="22" t="s">
        <v>61</v>
      </c>
      <c r="D20" s="2"/>
      <c r="E20" s="12">
        <v>0.273</v>
      </c>
      <c r="F20" s="12">
        <v>970.8</v>
      </c>
      <c r="G20" s="12">
        <v>772.3</v>
      </c>
      <c r="H20" s="12">
        <v>198.6</v>
      </c>
      <c r="I20" s="12"/>
      <c r="J20" s="12">
        <v>0.273</v>
      </c>
      <c r="K20" s="12">
        <v>966</v>
      </c>
      <c r="L20" s="12">
        <v>772.3</v>
      </c>
      <c r="M20" s="12">
        <v>193.7</v>
      </c>
      <c r="N20" s="12">
        <v>966</v>
      </c>
      <c r="O20" s="12">
        <v>772.3</v>
      </c>
      <c r="P20" s="12">
        <v>193.7</v>
      </c>
      <c r="Q20" s="13">
        <f>F20-N20</f>
        <v>4.7999999999999545</v>
      </c>
    </row>
    <row r="21" spans="1:17" ht="28.5" customHeight="1">
      <c r="A21" s="17" t="s">
        <v>45</v>
      </c>
      <c r="B21" s="16" t="s">
        <v>74</v>
      </c>
      <c r="C21" s="22" t="s">
        <v>61</v>
      </c>
      <c r="D21" s="2"/>
      <c r="E21" s="12">
        <v>0.825</v>
      </c>
      <c r="F21" s="12">
        <v>1671.9</v>
      </c>
      <c r="G21" s="12">
        <v>1064</v>
      </c>
      <c r="H21" s="12">
        <v>609.9</v>
      </c>
      <c r="I21" s="12"/>
      <c r="J21" s="12">
        <v>0.825</v>
      </c>
      <c r="K21" s="12">
        <v>1663.6</v>
      </c>
      <c r="L21" s="12">
        <v>1064</v>
      </c>
      <c r="M21" s="12">
        <v>599.6</v>
      </c>
      <c r="N21" s="12">
        <v>1663.6</v>
      </c>
      <c r="O21" s="12">
        <v>1064</v>
      </c>
      <c r="P21" s="12">
        <v>599.6</v>
      </c>
      <c r="Q21" s="13">
        <f>F21-N21</f>
        <v>8.300000000000182</v>
      </c>
    </row>
    <row r="22" spans="1:17" ht="33" customHeight="1">
      <c r="A22" s="12" t="s">
        <v>14</v>
      </c>
      <c r="B22" s="20" t="s">
        <v>51</v>
      </c>
      <c r="C22" s="3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</row>
    <row r="23" spans="1:17" ht="17.25" customHeight="1">
      <c r="A23" s="3" t="s">
        <v>48</v>
      </c>
      <c r="B23" s="13" t="s">
        <v>57</v>
      </c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</row>
    <row r="24" spans="1:17" ht="28.5" customHeight="1">
      <c r="A24" s="12" t="s">
        <v>52</v>
      </c>
      <c r="B24" s="11" t="s">
        <v>55</v>
      </c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30" customHeight="1">
      <c r="A25" s="21" t="s">
        <v>54</v>
      </c>
      <c r="B25" s="16" t="s">
        <v>75</v>
      </c>
      <c r="C25" s="22" t="s">
        <v>61</v>
      </c>
      <c r="D25" s="4"/>
      <c r="E25" s="4">
        <v>54.84</v>
      </c>
      <c r="F25" s="5">
        <v>1380</v>
      </c>
      <c r="G25" s="4"/>
      <c r="H25" s="5">
        <v>1380</v>
      </c>
      <c r="I25" s="4"/>
      <c r="J25" s="4"/>
      <c r="K25" s="5">
        <v>1380</v>
      </c>
      <c r="L25" s="5"/>
      <c r="M25" s="5">
        <v>13800</v>
      </c>
      <c r="N25" s="5">
        <v>1380</v>
      </c>
      <c r="O25" s="5"/>
      <c r="P25" s="5">
        <v>1380</v>
      </c>
      <c r="Q25" s="25">
        <f>H25-K25</f>
        <v>0</v>
      </c>
    </row>
    <row r="26" spans="1:17" ht="16.5" customHeight="1" hidden="1">
      <c r="A26" s="2" t="s">
        <v>53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</row>
    <row r="27" spans="1:17" ht="19.5" customHeight="1" hidden="1">
      <c r="A27" s="2" t="s">
        <v>23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</row>
    <row r="28" spans="1:23" ht="20.25" customHeight="1">
      <c r="A28" s="1"/>
      <c r="B28" s="5" t="s">
        <v>29</v>
      </c>
      <c r="C28" s="4"/>
      <c r="D28" s="4"/>
      <c r="E28" s="4"/>
      <c r="F28" s="41">
        <f>F25+F11</f>
        <v>21135.399999999998</v>
      </c>
      <c r="G28" s="41">
        <f aca="true" t="shared" si="1" ref="G28:Q28">G25+G11</f>
        <v>15631.599999999999</v>
      </c>
      <c r="H28" s="41">
        <f t="shared" si="1"/>
        <v>5505.8</v>
      </c>
      <c r="I28" s="41">
        <f t="shared" si="1"/>
        <v>0</v>
      </c>
      <c r="J28" s="41">
        <f t="shared" si="1"/>
        <v>0</v>
      </c>
      <c r="K28" s="41">
        <f t="shared" si="1"/>
        <v>13912.300000000001</v>
      </c>
      <c r="L28" s="41">
        <f t="shared" si="1"/>
        <v>8920.7</v>
      </c>
      <c r="M28" s="41">
        <f t="shared" si="1"/>
        <v>17411.4</v>
      </c>
      <c r="N28" s="41">
        <f t="shared" si="1"/>
        <v>13912.300000000001</v>
      </c>
      <c r="O28" s="41">
        <f t="shared" si="1"/>
        <v>8920.7</v>
      </c>
      <c r="P28" s="41">
        <f t="shared" si="1"/>
        <v>4991.6</v>
      </c>
      <c r="Q28" s="41">
        <f t="shared" si="1"/>
        <v>7223.099999999999</v>
      </c>
      <c r="R28" s="4"/>
      <c r="S28" s="4"/>
      <c r="T28" s="4"/>
      <c r="U28" s="4"/>
      <c r="V28" s="4"/>
      <c r="W28" s="4"/>
    </row>
    <row r="29" spans="1:17" ht="19.5" customHeight="1">
      <c r="A29" s="39"/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</row>
    <row r="30" spans="1:17" ht="18.75" customHeight="1">
      <c r="A30" s="26" t="s">
        <v>69</v>
      </c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</row>
  </sheetData>
  <sheetProtection/>
  <mergeCells count="30">
    <mergeCell ref="A1:Q1"/>
    <mergeCell ref="A2:Q2"/>
    <mergeCell ref="A3:Q3"/>
    <mergeCell ref="A4:Q4"/>
    <mergeCell ref="A5:A9"/>
    <mergeCell ref="B5:B9"/>
    <mergeCell ref="C5:C9"/>
    <mergeCell ref="D5:H5"/>
    <mergeCell ref="I5:M5"/>
    <mergeCell ref="N5:P5"/>
    <mergeCell ref="Q5:Q8"/>
    <mergeCell ref="D6:D9"/>
    <mergeCell ref="E6:E9"/>
    <mergeCell ref="F6:H6"/>
    <mergeCell ref="I6:I8"/>
    <mergeCell ref="J6:J8"/>
    <mergeCell ref="K6:M6"/>
    <mergeCell ref="N6:P6"/>
    <mergeCell ref="F7:F8"/>
    <mergeCell ref="G7:H7"/>
    <mergeCell ref="B10:Q10"/>
    <mergeCell ref="A29:Q29"/>
    <mergeCell ref="A30:Q30"/>
    <mergeCell ref="K7:K8"/>
    <mergeCell ref="L7:M7"/>
    <mergeCell ref="N7:N8"/>
    <mergeCell ref="O7:P7"/>
    <mergeCell ref="F9:H9"/>
    <mergeCell ref="K9:M9"/>
    <mergeCell ref="N9:Q9"/>
  </mergeCells>
  <printOptions/>
  <pageMargins left="0.5118110236220472" right="0.15748031496062992" top="0.1968503937007874" bottom="0.1968503937007874" header="0.1968503937007874" footer="0.1968503937007874"/>
  <pageSetup horizontalDpi="600" verticalDpi="600" orientation="landscape" paperSize="9" scale="77" r:id="rId1"/>
  <colBreaks count="1" manualBreakCount="1">
    <brk id="17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Петрова Людмила Алексеевна</cp:lastModifiedBy>
  <cp:lastPrinted>2019-01-08T11:56:00Z</cp:lastPrinted>
  <dcterms:created xsi:type="dcterms:W3CDTF">2014-08-20T07:24:10Z</dcterms:created>
  <dcterms:modified xsi:type="dcterms:W3CDTF">2019-01-08T11:57:24Z</dcterms:modified>
  <cp:category/>
  <cp:version/>
  <cp:contentType/>
  <cp:contentStatus/>
</cp:coreProperties>
</file>