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6" windowWidth="12120" windowHeight="8832" activeTab="1"/>
  </bookViews>
  <sheets>
    <sheet name="Лист1" sheetId="1" r:id="rId1"/>
    <sheet name="за1 кв 2019 г" sheetId="2" r:id="rId2"/>
  </sheets>
  <definedNames/>
  <calcPr fullCalcOnLoad="1"/>
</workbook>
</file>

<file path=xl/sharedStrings.xml><?xml version="1.0" encoding="utf-8"?>
<sst xmlns="http://schemas.openxmlformats.org/spreadsheetml/2006/main" count="145" uniqueCount="117">
  <si>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</si>
  <si>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</si>
  <si>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</si>
  <si>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</si>
  <si>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</si>
  <si>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</si>
  <si>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</si>
  <si>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Обеспечение деятельности финансовых органов</t>
  </si>
  <si>
    <t>0106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</si>
  <si>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</si>
  <si>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</si>
  <si>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</si>
  <si>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</si>
  <si>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</si>
  <si>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</si>
  <si>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</si>
  <si>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</si>
  <si>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0405</t>
  </si>
  <si>
    <t>Водные ресурсы</t>
  </si>
  <si>
    <t>0406</t>
  </si>
  <si>
    <t>Транспорт</t>
  </si>
  <si>
    <t>0408</t>
  </si>
  <si>
    <t>0409</t>
  </si>
  <si>
    <t>Другие вопросы в области национальной экономики</t>
  </si>
  <si>
    <t>Жилищно-коммунальное хозяйство</t>
  </si>
  <si>
    <t>0500</t>
  </si>
  <si>
    <t>0501</t>
  </si>
  <si>
    <t>Другие вопросы в области жилищно-коммунального хозяйства</t>
  </si>
  <si>
    <t>0700</t>
  </si>
  <si>
    <t>Молодежная политика и оздоровление детей</t>
  </si>
  <si>
    <t>0707</t>
  </si>
  <si>
    <t>0800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</si>
  <si>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</si>
  <si>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</si>
  <si>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</si>
  <si>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</si>
  <si>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</si>
  <si>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</si>
  <si>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</si>
  <si>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Спорт и физическая культура</t>
  </si>
  <si>
    <t>Социальная политика</t>
  </si>
  <si>
    <t>Другие вопросы в области социальной политики</t>
  </si>
  <si>
    <t>ВСЕГО РАСХОДОВ</t>
  </si>
  <si>
    <t>к решению Совета  Депутатов</t>
  </si>
  <si>
    <t>Межбюджетные трансферты</t>
  </si>
  <si>
    <t>Приложение № 3</t>
  </si>
  <si>
    <t xml:space="preserve">         Национальная оборона</t>
  </si>
  <si>
    <t>Мобилизационная и вневойсковая подготовка</t>
  </si>
  <si>
    <t>0103</t>
  </si>
  <si>
    <t>Функционирование законадательных органов государственной власти и местного самоуправления</t>
  </si>
  <si>
    <t>Рождественского сельского  поселения</t>
  </si>
  <si>
    <t>0203</t>
  </si>
  <si>
    <t>Дорожное хозяйство</t>
  </si>
  <si>
    <t>0412</t>
  </si>
  <si>
    <t>0503</t>
  </si>
  <si>
    <t>Дотация бюджетам  субъектов РФ и муницип. образований</t>
  </si>
  <si>
    <t>0200</t>
  </si>
  <si>
    <t>0107</t>
  </si>
  <si>
    <t xml:space="preserve">Обеспесчение проведения выборов и референдумов </t>
  </si>
  <si>
    <t xml:space="preserve">Обеспечение проведения выборов и референдумов </t>
  </si>
  <si>
    <t>Общеэкономические  вопросы</t>
  </si>
  <si>
    <t>0401</t>
  </si>
  <si>
    <t>0505</t>
  </si>
  <si>
    <t>Доплаты к  пенсиям гос служащихсубъектов РФ и муниципальных служащих</t>
  </si>
  <si>
    <t>1001</t>
  </si>
  <si>
    <t>1401</t>
  </si>
  <si>
    <t>1102</t>
  </si>
  <si>
    <t>Другие мероприятия в области экономики (ДЦП Поддержка и развитие предпринимательства)</t>
  </si>
  <si>
    <t>Связь и информатика</t>
  </si>
  <si>
    <t>0410</t>
  </si>
  <si>
    <t>уточ</t>
  </si>
  <si>
    <t>0113</t>
  </si>
  <si>
    <t>в т ч уличное освещение</t>
  </si>
  <si>
    <t>организация  и содерж мест захоронений</t>
  </si>
  <si>
    <t>прочие мероприятия  по благоустройству</t>
  </si>
  <si>
    <t xml:space="preserve">ДК </t>
  </si>
  <si>
    <t>Библиотеки</t>
  </si>
  <si>
    <t>Расходы  за счет доходов платных услуг</t>
  </si>
  <si>
    <t xml:space="preserve">Пенсионное обеспечение </t>
  </si>
  <si>
    <t>Культура:        в том числе</t>
  </si>
  <si>
    <t>0111</t>
  </si>
  <si>
    <t>Дорожное хозяйство  ( Дорожные фонды)</t>
  </si>
  <si>
    <t xml:space="preserve">Обеспечение  проведения выборов и реферндума </t>
  </si>
  <si>
    <t>ДЦП " Обеспечение мер  противопожарной безопасности  на территории Рождественского СП  на 2014-2018 гг"</t>
  </si>
  <si>
    <t xml:space="preserve">ВЦП " Энергосбережения и энергетической эффективности на территории Рождественского  СП на 2014-2016 гг" </t>
  </si>
  <si>
    <t xml:space="preserve">озеленение </t>
  </si>
  <si>
    <t xml:space="preserve"> Предупреждение и ликвидация последствий чрезвычайных ситуаций и стихийных бедствий, гражданская оборона</t>
  </si>
  <si>
    <t xml:space="preserve"> Обеспечение противопожарной безопасности</t>
  </si>
  <si>
    <t xml:space="preserve"> Реализация дополнительных меропиятий , направленных на снижение напряжености на рынке труда субъектов РФ</t>
  </si>
  <si>
    <t>Сельское хозяйство   Содействие  созданию  условий для развития с/х производства, сырья и продовольствия</t>
  </si>
  <si>
    <t>Дорожное хозяйство      " Дорожные фонды"</t>
  </si>
  <si>
    <t>Другие мероприятия в области национальной экономики</t>
  </si>
  <si>
    <t xml:space="preserve"> Жилищное  хозяйство(за счет найма) </t>
  </si>
  <si>
    <t xml:space="preserve"> Меропрития  в области  жилищного хозяйства(в т ч кап ремонт)</t>
  </si>
  <si>
    <t xml:space="preserve"> Благоустройство </t>
  </si>
  <si>
    <t xml:space="preserve">   Образование</t>
  </si>
  <si>
    <t xml:space="preserve">  Культура, кинематография, средства массовой информации</t>
  </si>
  <si>
    <t xml:space="preserve">   Здравоохранение и спорт</t>
  </si>
  <si>
    <t>Поддержка и развитие малого предпринимательства</t>
  </si>
  <si>
    <t xml:space="preserve">Формирование комфортной  городской среды </t>
  </si>
  <si>
    <t xml:space="preserve">Исполнено </t>
  </si>
  <si>
    <t xml:space="preserve">за 1 квартал </t>
  </si>
  <si>
    <t>Обеспечение деятельности финансовых, налоговых и таможенных  оргшанов государственнной власти</t>
  </si>
  <si>
    <t>Жилищное хозяйство</t>
  </si>
  <si>
    <t xml:space="preserve">Коммунальное хозяйство </t>
  </si>
  <si>
    <t>0502</t>
  </si>
  <si>
    <t>Социальное обеспечение  населения</t>
  </si>
  <si>
    <t xml:space="preserve">Социальные выплаты </t>
  </si>
  <si>
    <t xml:space="preserve">% </t>
  </si>
  <si>
    <t xml:space="preserve">Российской Федерации </t>
  </si>
  <si>
    <t xml:space="preserve">         по  разделам и  подразделам функциональной  классификациии расходов бюджетов   </t>
  </si>
  <si>
    <t>1003</t>
  </si>
  <si>
    <t>№  ххх   от  " 23 " мая         2019 г.</t>
  </si>
  <si>
    <t xml:space="preserve">    Исполнение  расходов  бюджета Рождественского сельского поселения за 1 квартал  2019 года   </t>
  </si>
  <si>
    <t>Бюджет на  2019 г.  тыс.руб.</t>
  </si>
  <si>
    <t>2019 г</t>
  </si>
  <si>
    <t>Обеспечение проведения выборов и рефендумов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</si>
</sst>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00000"/>
  </numFmts>
  <fonts count="5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"/>
      <family val="0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Times New Roman"/>
      <family val="1"/>
    </font>
    <font>
      <sz val="10"/>
      <color indexed="30"/>
      <name val="Times New Roman"/>
      <family val="1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Times New Roman"/>
      <family val="1"/>
    </font>
    <font>
      <sz val="10"/>
      <color rgb="FF0070C0"/>
      <name val="Times New Roman"/>
      <family val="1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right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wrapText="1"/>
    </xf>
    <xf numFmtId="0" fontId="1" fillId="0" borderId="14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>
      <alignment/>
    </xf>
    <xf numFmtId="2" fontId="4" fillId="0" borderId="10" xfId="0" applyNumberFormat="1" applyFont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33" borderId="0" xfId="0" applyFont="1" applyFill="1" applyAlignment="1">
      <alignment/>
    </xf>
    <xf numFmtId="2" fontId="48" fillId="0" borderId="10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0" fontId="1" fillId="34" borderId="12" xfId="0" applyFont="1" applyFill="1" applyBorder="1" applyAlignment="1">
      <alignment wrapText="1"/>
    </xf>
    <xf numFmtId="49" fontId="4" fillId="34" borderId="10" xfId="0" applyNumberFormat="1" applyFont="1" applyFill="1" applyBorder="1" applyAlignment="1">
      <alignment horizontal="center" wrapText="1"/>
    </xf>
    <xf numFmtId="49" fontId="1" fillId="34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48" fillId="0" borderId="10" xfId="0" applyFont="1" applyBorder="1" applyAlignment="1">
      <alignment horizontal="center" wrapText="1"/>
    </xf>
    <xf numFmtId="49" fontId="48" fillId="0" borderId="10" xfId="0" applyNumberFormat="1" applyFont="1" applyBorder="1" applyAlignment="1">
      <alignment horizontal="center" wrapText="1"/>
    </xf>
    <xf numFmtId="0" fontId="48" fillId="0" borderId="10" xfId="0" applyFont="1" applyBorder="1" applyAlignment="1">
      <alignment wrapText="1"/>
    </xf>
    <xf numFmtId="49" fontId="49" fillId="0" borderId="10" xfId="0" applyNumberFormat="1" applyFont="1" applyBorder="1" applyAlignment="1">
      <alignment horizontal="center" wrapText="1"/>
    </xf>
    <xf numFmtId="0" fontId="50" fillId="0" borderId="0" xfId="0" applyFont="1" applyAlignment="1">
      <alignment/>
    </xf>
    <xf numFmtId="0" fontId="48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34" borderId="16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8"/>
  <sheetViews>
    <sheetView tabSelected="1" zoomScalePageLayoutView="0" workbookViewId="0" topLeftCell="A4">
      <selection activeCell="D46" sqref="D46"/>
    </sheetView>
  </sheetViews>
  <sheetFormatPr defaultColWidth="9.125" defaultRowHeight="12.75"/>
  <cols>
    <col min="1" max="1" width="45.00390625" style="1" customWidth="1"/>
    <col min="2" max="2" width="5.875" style="1" customWidth="1"/>
    <col min="3" max="3" width="8.00390625" style="2" customWidth="1"/>
    <col min="4" max="4" width="13.50390625" style="1" customWidth="1"/>
    <col min="5" max="5" width="12.875" style="1" customWidth="1"/>
    <col min="6" max="6" width="8.125" style="1" customWidth="1"/>
    <col min="7" max="16384" width="9.125" style="1" customWidth="1"/>
  </cols>
  <sheetData>
    <row r="1" spans="3:6" ht="12.75">
      <c r="C1" s="55" t="s">
        <v>45</v>
      </c>
      <c r="D1" s="55"/>
      <c r="E1" s="32"/>
      <c r="F1" s="32"/>
    </row>
    <row r="2" spans="3:6" ht="12.75">
      <c r="C2" s="3" t="s">
        <v>43</v>
      </c>
      <c r="D2" s="3"/>
      <c r="E2" s="3"/>
      <c r="F2" s="3"/>
    </row>
    <row r="3" spans="1:6" ht="12.75" customHeight="1">
      <c r="A3" s="3"/>
      <c r="B3" s="3"/>
      <c r="C3" s="3" t="s">
        <v>50</v>
      </c>
      <c r="D3" s="3"/>
      <c r="E3" s="31"/>
      <c r="F3" s="31"/>
    </row>
    <row r="4" spans="1:6" ht="12.75" customHeight="1">
      <c r="A4" s="3"/>
      <c r="B4" s="3"/>
      <c r="C4" s="44" t="s">
        <v>112</v>
      </c>
      <c r="D4" s="44"/>
      <c r="E4" s="32"/>
      <c r="F4" s="32"/>
    </row>
    <row r="5" spans="1:6" ht="0.75" customHeight="1">
      <c r="A5" s="3"/>
      <c r="B5" s="3"/>
      <c r="C5" s="4"/>
      <c r="D5" s="4"/>
      <c r="E5" s="4"/>
      <c r="F5" s="4"/>
    </row>
    <row r="6" spans="1:6" ht="0.75" customHeight="1" hidden="1">
      <c r="A6" s="56"/>
      <c r="B6" s="56"/>
      <c r="C6" s="56"/>
      <c r="D6" s="56"/>
      <c r="E6" s="33"/>
      <c r="F6" s="33"/>
    </row>
    <row r="7" spans="1:6" ht="12.75" customHeight="1">
      <c r="A7" s="34" t="s">
        <v>113</v>
      </c>
      <c r="B7" s="34"/>
      <c r="C7" s="34"/>
      <c r="D7" s="34"/>
      <c r="E7" s="34"/>
      <c r="F7" s="34"/>
    </row>
    <row r="8" spans="1:6" ht="18.75" customHeight="1">
      <c r="A8" s="34" t="s">
        <v>110</v>
      </c>
      <c r="B8" s="34"/>
      <c r="C8" s="34"/>
      <c r="D8" s="34"/>
      <c r="E8" s="34"/>
      <c r="F8" s="34"/>
    </row>
    <row r="9" spans="1:6" ht="15" customHeight="1">
      <c r="A9" s="57" t="s">
        <v>109</v>
      </c>
      <c r="B9" s="57"/>
      <c r="C9" s="57"/>
      <c r="D9" s="57"/>
      <c r="E9" s="57"/>
      <c r="F9" s="57"/>
    </row>
    <row r="10" spans="1:6" ht="21" customHeight="1">
      <c r="A10" s="52" t="s">
        <v>0</v>
      </c>
      <c r="B10" s="52" t="s">
        <v>1</v>
      </c>
      <c r="C10" s="52" t="s">
        <v>2</v>
      </c>
      <c r="D10" s="52" t="s">
        <v>114</v>
      </c>
      <c r="E10" s="36" t="s">
        <v>100</v>
      </c>
      <c r="F10" s="52" t="s">
        <v>108</v>
      </c>
    </row>
    <row r="11" spans="1:6" ht="16.5" customHeight="1">
      <c r="A11" s="53"/>
      <c r="B11" s="53"/>
      <c r="C11" s="53"/>
      <c r="D11" s="53"/>
      <c r="E11" s="37" t="s">
        <v>101</v>
      </c>
      <c r="F11" s="53"/>
    </row>
    <row r="12" spans="1:6" ht="9.75" customHeight="1">
      <c r="A12" s="54"/>
      <c r="B12" s="54"/>
      <c r="C12" s="54"/>
      <c r="D12" s="54"/>
      <c r="E12" s="38" t="s">
        <v>115</v>
      </c>
      <c r="F12" s="54"/>
    </row>
    <row r="13" spans="1:6" s="7" customFormat="1" ht="19.5" customHeight="1">
      <c r="A13" s="46" t="s">
        <v>3</v>
      </c>
      <c r="B13" s="47" t="s">
        <v>4</v>
      </c>
      <c r="C13" s="47"/>
      <c r="D13" s="35">
        <f>D14+D23+D29+D31+D32+D30</f>
        <v>12626.04</v>
      </c>
      <c r="E13" s="35">
        <f>E14+E23+E29+E31+E32</f>
        <v>1996.6000000000001</v>
      </c>
      <c r="F13" s="35">
        <f>E13/D13*100</f>
        <v>15.813350821001675</v>
      </c>
    </row>
    <row r="14" spans="1:6" s="7" customFormat="1" ht="30" customHeight="1">
      <c r="A14" s="14" t="s">
        <v>49</v>
      </c>
      <c r="B14" s="6"/>
      <c r="C14" s="9" t="s">
        <v>48</v>
      </c>
      <c r="D14" s="24">
        <v>200</v>
      </c>
      <c r="E14" s="24">
        <v>0</v>
      </c>
      <c r="F14" s="23">
        <f aca="true" t="shared" si="0" ref="F14:F80">E14/D14*100</f>
        <v>0</v>
      </c>
    </row>
    <row r="15" spans="1:6" s="7" customFormat="1" ht="0.75" customHeight="1" hidden="1">
      <c r="A15" s="14"/>
      <c r="B15" s="6"/>
      <c r="C15" s="9"/>
      <c r="D15" s="25"/>
      <c r="E15" s="25"/>
      <c r="F15" s="23" t="e">
        <f t="shared" si="0"/>
        <v>#DIV/0!</v>
      </c>
    </row>
    <row r="16" spans="1:6" s="7" customFormat="1" ht="30" customHeight="1" hidden="1">
      <c r="A16" s="14"/>
      <c r="B16" s="6"/>
      <c r="C16" s="9"/>
      <c r="D16" s="25"/>
      <c r="E16" s="25"/>
      <c r="F16" s="23" t="e">
        <f t="shared" si="0"/>
        <v>#DIV/0!</v>
      </c>
    </row>
    <row r="17" spans="1:6" s="7" customFormat="1" ht="30" customHeight="1" hidden="1">
      <c r="A17" s="14"/>
      <c r="B17" s="6"/>
      <c r="C17" s="9"/>
      <c r="D17" s="25"/>
      <c r="E17" s="25"/>
      <c r="F17" s="23" t="e">
        <f t="shared" si="0"/>
        <v>#DIV/0!</v>
      </c>
    </row>
    <row r="18" spans="1:6" s="7" customFormat="1" ht="30" customHeight="1" hidden="1">
      <c r="A18" s="14"/>
      <c r="B18" s="6"/>
      <c r="C18" s="9"/>
      <c r="D18" s="25"/>
      <c r="E18" s="25"/>
      <c r="F18" s="23" t="e">
        <f t="shared" si="0"/>
        <v>#DIV/0!</v>
      </c>
    </row>
    <row r="19" spans="1:6" s="7" customFormat="1" ht="14.25" customHeight="1" hidden="1">
      <c r="A19" s="14" t="s">
        <v>58</v>
      </c>
      <c r="B19" s="6"/>
      <c r="C19" s="9" t="s">
        <v>57</v>
      </c>
      <c r="D19" s="25"/>
      <c r="E19" s="25"/>
      <c r="F19" s="23" t="e">
        <f t="shared" si="0"/>
        <v>#DIV/0!</v>
      </c>
    </row>
    <row r="20" spans="1:6" s="7" customFormat="1" ht="0.75" customHeight="1" hidden="1">
      <c r="A20" s="14"/>
      <c r="B20" s="6"/>
      <c r="C20" s="9"/>
      <c r="D20" s="25"/>
      <c r="E20" s="25"/>
      <c r="F20" s="23" t="e">
        <f t="shared" si="0"/>
        <v>#DIV/0!</v>
      </c>
    </row>
    <row r="21" spans="1:6" s="7" customFormat="1" ht="30" customHeight="1" hidden="1">
      <c r="A21" s="14"/>
      <c r="B21" s="6"/>
      <c r="C21" s="9"/>
      <c r="D21" s="25"/>
      <c r="E21" s="25"/>
      <c r="F21" s="23" t="e">
        <f t="shared" si="0"/>
        <v>#DIV/0!</v>
      </c>
    </row>
    <row r="22" spans="1:6" s="7" customFormat="1" ht="18" customHeight="1" hidden="1">
      <c r="A22" s="14" t="s">
        <v>82</v>
      </c>
      <c r="B22" s="6"/>
      <c r="C22" s="9"/>
      <c r="D22" s="25"/>
      <c r="E22" s="25"/>
      <c r="F22" s="23" t="e">
        <f t="shared" si="0"/>
        <v>#DIV/0!</v>
      </c>
    </row>
    <row r="23" spans="1:6" ht="11.25" customHeight="1">
      <c r="A23" s="8" t="s">
        <v>5</v>
      </c>
      <c r="B23" s="8"/>
      <c r="C23" s="9" t="s">
        <v>6</v>
      </c>
      <c r="D23" s="25">
        <v>11273.62</v>
      </c>
      <c r="E23" s="25">
        <v>1898.5</v>
      </c>
      <c r="F23" s="23">
        <f t="shared" si="0"/>
        <v>16.84019862298002</v>
      </c>
    </row>
    <row r="24" spans="1:6" ht="25.5" customHeight="1" hidden="1">
      <c r="A24" s="8" t="s">
        <v>7</v>
      </c>
      <c r="B24" s="8"/>
      <c r="C24" s="9" t="s">
        <v>8</v>
      </c>
      <c r="D24" s="25"/>
      <c r="E24" s="25"/>
      <c r="F24" s="23" t="e">
        <f t="shared" si="0"/>
        <v>#DIV/0!</v>
      </c>
    </row>
    <row r="25" spans="1:6" ht="13.5" customHeight="1" hidden="1">
      <c r="A25" s="12" t="s">
        <v>59</v>
      </c>
      <c r="B25" s="12"/>
      <c r="C25" s="13" t="s">
        <v>57</v>
      </c>
      <c r="D25" s="26" t="s">
        <v>70</v>
      </c>
      <c r="E25" s="26"/>
      <c r="F25" s="23" t="e">
        <f t="shared" si="0"/>
        <v>#VALUE!</v>
      </c>
    </row>
    <row r="26" spans="1:6" ht="0.75" customHeight="1" hidden="1">
      <c r="A26" s="14" t="s">
        <v>82</v>
      </c>
      <c r="B26" s="8"/>
      <c r="C26" s="9" t="s">
        <v>57</v>
      </c>
      <c r="D26" s="25">
        <v>0.3</v>
      </c>
      <c r="E26" s="25">
        <v>0.86</v>
      </c>
      <c r="F26" s="23">
        <f t="shared" si="0"/>
        <v>286.6666666666667</v>
      </c>
    </row>
    <row r="27" spans="1:6" ht="0.75" customHeight="1" hidden="1">
      <c r="A27" s="39"/>
      <c r="B27" s="12"/>
      <c r="C27" s="13"/>
      <c r="D27" s="26"/>
      <c r="E27" s="26"/>
      <c r="F27" s="23"/>
    </row>
    <row r="28" spans="1:6" ht="0.75" customHeight="1" hidden="1">
      <c r="A28" s="39"/>
      <c r="B28" s="12"/>
      <c r="C28" s="13"/>
      <c r="D28" s="26"/>
      <c r="E28" s="26"/>
      <c r="F28" s="23"/>
    </row>
    <row r="29" spans="1:6" ht="24" customHeight="1">
      <c r="A29" s="39" t="s">
        <v>102</v>
      </c>
      <c r="B29" s="12"/>
      <c r="C29" s="13" t="s">
        <v>8</v>
      </c>
      <c r="D29" s="26">
        <v>150.86</v>
      </c>
      <c r="E29" s="26">
        <v>37.71</v>
      </c>
      <c r="F29" s="23">
        <f t="shared" si="0"/>
        <v>24.99668566883203</v>
      </c>
    </row>
    <row r="30" spans="1:6" ht="24" customHeight="1">
      <c r="A30" s="39" t="s">
        <v>116</v>
      </c>
      <c r="B30" s="12"/>
      <c r="C30" s="13" t="s">
        <v>57</v>
      </c>
      <c r="D30" s="26">
        <v>600</v>
      </c>
      <c r="E30" s="26"/>
      <c r="F30" s="23"/>
    </row>
    <row r="31" spans="1:6" ht="19.5" customHeight="1">
      <c r="A31" s="12" t="s">
        <v>9</v>
      </c>
      <c r="B31" s="12"/>
      <c r="C31" s="13" t="s">
        <v>80</v>
      </c>
      <c r="D31" s="26">
        <v>100</v>
      </c>
      <c r="E31" s="26">
        <v>0</v>
      </c>
      <c r="F31" s="23">
        <f t="shared" si="0"/>
        <v>0</v>
      </c>
    </row>
    <row r="32" spans="1:6" ht="19.5" customHeight="1">
      <c r="A32" s="8" t="s">
        <v>10</v>
      </c>
      <c r="B32" s="14"/>
      <c r="C32" s="9" t="s">
        <v>71</v>
      </c>
      <c r="D32" s="25">
        <v>301.56</v>
      </c>
      <c r="E32" s="25">
        <v>60.39</v>
      </c>
      <c r="F32" s="23">
        <f t="shared" si="0"/>
        <v>20.025865499403103</v>
      </c>
    </row>
    <row r="33" spans="1:6" ht="27.75" customHeight="1" hidden="1">
      <c r="A33" s="8"/>
      <c r="B33" s="8"/>
      <c r="C33" s="9" t="s">
        <v>71</v>
      </c>
      <c r="D33" s="25"/>
      <c r="E33" s="25"/>
      <c r="F33" s="23" t="e">
        <f t="shared" si="0"/>
        <v>#DIV/0!</v>
      </c>
    </row>
    <row r="34" spans="1:6" ht="18.75" customHeight="1">
      <c r="A34" s="48" t="s">
        <v>46</v>
      </c>
      <c r="B34" s="47" t="s">
        <v>56</v>
      </c>
      <c r="C34" s="49"/>
      <c r="D34" s="35">
        <v>278.3</v>
      </c>
      <c r="E34" s="35">
        <v>53.38</v>
      </c>
      <c r="F34" s="35">
        <f t="shared" si="0"/>
        <v>19.180740208408192</v>
      </c>
    </row>
    <row r="35" spans="1:6" ht="18" customHeight="1">
      <c r="A35" s="8" t="s">
        <v>47</v>
      </c>
      <c r="B35" s="15"/>
      <c r="C35" s="9" t="s">
        <v>51</v>
      </c>
      <c r="D35" s="25">
        <v>278.3</v>
      </c>
      <c r="E35" s="25">
        <v>53.38</v>
      </c>
      <c r="F35" s="23">
        <f t="shared" si="0"/>
        <v>19.180740208408192</v>
      </c>
    </row>
    <row r="36" spans="1:6" s="50" customFormat="1" ht="27.75" customHeight="1">
      <c r="A36" s="46" t="s">
        <v>11</v>
      </c>
      <c r="B36" s="47" t="s">
        <v>12</v>
      </c>
      <c r="C36" s="47"/>
      <c r="D36" s="35">
        <f>D38+D39+D40</f>
        <v>400</v>
      </c>
      <c r="E36" s="35">
        <v>20</v>
      </c>
      <c r="F36" s="35">
        <f t="shared" si="0"/>
        <v>5</v>
      </c>
    </row>
    <row r="37" spans="1:6" s="7" customFormat="1" ht="25.5" customHeight="1" hidden="1">
      <c r="A37" s="5"/>
      <c r="B37" s="6"/>
      <c r="C37" s="6"/>
      <c r="D37" s="23"/>
      <c r="E37" s="23"/>
      <c r="F37" s="23" t="e">
        <f t="shared" si="0"/>
        <v>#DIV/0!</v>
      </c>
    </row>
    <row r="38" spans="1:6" ht="24" customHeight="1">
      <c r="A38" s="8" t="s">
        <v>86</v>
      </c>
      <c r="B38" s="8"/>
      <c r="C38" s="9" t="s">
        <v>13</v>
      </c>
      <c r="D38" s="25">
        <v>400</v>
      </c>
      <c r="E38" s="25">
        <v>20</v>
      </c>
      <c r="F38" s="23">
        <f t="shared" si="0"/>
        <v>5</v>
      </c>
    </row>
    <row r="39" spans="1:6" ht="0" customHeight="1" hidden="1">
      <c r="A39" s="8" t="s">
        <v>87</v>
      </c>
      <c r="B39" s="8"/>
      <c r="C39" s="9" t="s">
        <v>14</v>
      </c>
      <c r="D39" s="25"/>
      <c r="E39" s="25">
        <v>0</v>
      </c>
      <c r="F39" s="23" t="e">
        <f t="shared" si="0"/>
        <v>#DIV/0!</v>
      </c>
    </row>
    <row r="40" spans="1:6" ht="24.75" customHeight="1" hidden="1">
      <c r="A40" s="18" t="s">
        <v>83</v>
      </c>
      <c r="B40" s="8"/>
      <c r="C40" s="9" t="s">
        <v>14</v>
      </c>
      <c r="D40" s="25"/>
      <c r="E40" s="25"/>
      <c r="F40" s="23" t="e">
        <f t="shared" si="0"/>
        <v>#DIV/0!</v>
      </c>
    </row>
    <row r="41" spans="1:6" s="7" customFormat="1" ht="16.5" customHeight="1" thickBot="1">
      <c r="A41" s="46" t="s">
        <v>15</v>
      </c>
      <c r="B41" s="47" t="s">
        <v>16</v>
      </c>
      <c r="C41" s="47"/>
      <c r="D41" s="35">
        <f>D46+D49+D58+D59</f>
        <v>24101.89</v>
      </c>
      <c r="E41" s="35">
        <f>E44+E46+E49+E57+E59+E48+E58</f>
        <v>1139.65</v>
      </c>
      <c r="F41" s="35">
        <f t="shared" si="0"/>
        <v>4.728467352560319</v>
      </c>
    </row>
    <row r="42" spans="1:6" s="7" customFormat="1" ht="0.75" customHeight="1" hidden="1" thickBot="1">
      <c r="A42" s="14" t="s">
        <v>60</v>
      </c>
      <c r="B42" s="6"/>
      <c r="C42" s="9" t="s">
        <v>61</v>
      </c>
      <c r="D42" s="25">
        <v>550</v>
      </c>
      <c r="E42" s="25"/>
      <c r="F42" s="23">
        <f t="shared" si="0"/>
        <v>0</v>
      </c>
    </row>
    <row r="43" spans="1:6" s="7" customFormat="1" ht="0.75" customHeight="1" hidden="1" thickBot="1">
      <c r="A43" s="20"/>
      <c r="B43" s="6"/>
      <c r="C43" s="9"/>
      <c r="D43" s="25"/>
      <c r="E43" s="25"/>
      <c r="F43" s="23" t="e">
        <f t="shared" si="0"/>
        <v>#DIV/0!</v>
      </c>
    </row>
    <row r="44" spans="1:9" s="7" customFormat="1" ht="24.75" customHeight="1" hidden="1" thickBot="1">
      <c r="A44" s="40" t="s">
        <v>88</v>
      </c>
      <c r="B44" s="41"/>
      <c r="C44" s="42"/>
      <c r="D44" s="25"/>
      <c r="E44" s="25"/>
      <c r="F44" s="23"/>
      <c r="G44" s="30"/>
      <c r="H44" s="29"/>
      <c r="I44" s="29"/>
    </row>
    <row r="45" spans="1:6" s="7" customFormat="1" ht="0.75" customHeight="1" hidden="1" thickBot="1">
      <c r="A45" s="16"/>
      <c r="B45" s="6"/>
      <c r="C45" s="9"/>
      <c r="D45" s="25"/>
      <c r="E45" s="25"/>
      <c r="F45" s="23" t="e">
        <f t="shared" si="0"/>
        <v>#DIV/0!</v>
      </c>
    </row>
    <row r="46" spans="1:6" s="7" customFormat="1" ht="25.5" customHeight="1" thickBot="1">
      <c r="A46" s="16" t="s">
        <v>89</v>
      </c>
      <c r="B46" s="6"/>
      <c r="C46" s="9" t="s">
        <v>17</v>
      </c>
      <c r="D46" s="25">
        <v>60</v>
      </c>
      <c r="E46" s="25"/>
      <c r="F46" s="23">
        <f t="shared" si="0"/>
        <v>0</v>
      </c>
    </row>
    <row r="47" spans="1:6" s="7" customFormat="1" ht="25.5" customHeight="1" hidden="1" thickBot="1">
      <c r="A47" s="17" t="s">
        <v>81</v>
      </c>
      <c r="B47" s="6"/>
      <c r="C47" s="9" t="s">
        <v>22</v>
      </c>
      <c r="D47" s="25">
        <v>300</v>
      </c>
      <c r="E47" s="25"/>
      <c r="F47" s="23">
        <f t="shared" si="0"/>
        <v>0</v>
      </c>
    </row>
    <row r="48" spans="1:6" s="7" customFormat="1" ht="25.5" customHeight="1" hidden="1" thickBot="1">
      <c r="A48" s="22"/>
      <c r="B48" s="6"/>
      <c r="C48" s="9"/>
      <c r="D48" s="25"/>
      <c r="E48" s="25"/>
      <c r="F48" s="23" t="e">
        <f t="shared" si="0"/>
        <v>#DIV/0!</v>
      </c>
    </row>
    <row r="49" spans="1:6" s="7" customFormat="1" ht="23.25" customHeight="1" thickBot="1">
      <c r="A49" s="16" t="s">
        <v>90</v>
      </c>
      <c r="B49" s="6"/>
      <c r="C49" s="9" t="s">
        <v>22</v>
      </c>
      <c r="D49" s="25">
        <v>23521.89</v>
      </c>
      <c r="E49" s="25">
        <v>990</v>
      </c>
      <c r="F49" s="23">
        <f t="shared" si="0"/>
        <v>4.20884546267328</v>
      </c>
    </row>
    <row r="50" spans="1:6" s="7" customFormat="1" ht="13.5" customHeight="1" hidden="1">
      <c r="A50" s="17" t="s">
        <v>68</v>
      </c>
      <c r="B50" s="6"/>
      <c r="C50" s="9" t="s">
        <v>69</v>
      </c>
      <c r="D50" s="25"/>
      <c r="E50" s="25"/>
      <c r="F50" s="23" t="e">
        <f t="shared" si="0"/>
        <v>#DIV/0!</v>
      </c>
    </row>
    <row r="51" spans="1:6" ht="30" customHeight="1" hidden="1" thickBot="1">
      <c r="A51" s="16"/>
      <c r="B51" s="8"/>
      <c r="C51" s="9"/>
      <c r="D51" s="25"/>
      <c r="E51" s="25"/>
      <c r="F51" s="23" t="e">
        <f t="shared" si="0"/>
        <v>#DIV/0!</v>
      </c>
    </row>
    <row r="52" spans="1:6" ht="12.75" customHeight="1" hidden="1">
      <c r="A52" s="16" t="s">
        <v>67</v>
      </c>
      <c r="B52" s="8"/>
      <c r="C52" s="9" t="s">
        <v>17</v>
      </c>
      <c r="D52" s="25"/>
      <c r="E52" s="25"/>
      <c r="F52" s="23" t="e">
        <f t="shared" si="0"/>
        <v>#DIV/0!</v>
      </c>
    </row>
    <row r="53" spans="1:6" ht="12.75" customHeight="1" hidden="1">
      <c r="A53" s="8" t="s">
        <v>18</v>
      </c>
      <c r="B53" s="8"/>
      <c r="C53" s="9" t="s">
        <v>19</v>
      </c>
      <c r="D53" s="25"/>
      <c r="E53" s="25"/>
      <c r="F53" s="23" t="e">
        <f t="shared" si="0"/>
        <v>#DIV/0!</v>
      </c>
    </row>
    <row r="54" spans="1:6" ht="12.75" customHeight="1" hidden="1">
      <c r="A54" s="8" t="s">
        <v>20</v>
      </c>
      <c r="B54" s="8"/>
      <c r="C54" s="9" t="s">
        <v>21</v>
      </c>
      <c r="D54" s="25"/>
      <c r="E54" s="25"/>
      <c r="F54" s="23" t="e">
        <f t="shared" si="0"/>
        <v>#DIV/0!</v>
      </c>
    </row>
    <row r="55" spans="1:6" ht="12.75" customHeight="1" hidden="1">
      <c r="A55" s="8" t="s">
        <v>52</v>
      </c>
      <c r="B55" s="8"/>
      <c r="C55" s="9" t="s">
        <v>22</v>
      </c>
      <c r="D55" s="25"/>
      <c r="E55" s="25"/>
      <c r="F55" s="23" t="e">
        <f t="shared" si="0"/>
        <v>#DIV/0!</v>
      </c>
    </row>
    <row r="56" spans="1:6" ht="15" customHeight="1" hidden="1">
      <c r="A56" s="8" t="s">
        <v>23</v>
      </c>
      <c r="B56" s="8"/>
      <c r="C56" s="9" t="s">
        <v>53</v>
      </c>
      <c r="D56" s="25"/>
      <c r="E56" s="25"/>
      <c r="F56" s="23" t="e">
        <f t="shared" si="0"/>
        <v>#DIV/0!</v>
      </c>
    </row>
    <row r="57" spans="1:6" ht="1.5" customHeight="1" hidden="1">
      <c r="A57" s="8" t="s">
        <v>68</v>
      </c>
      <c r="B57" s="8"/>
      <c r="C57" s="9" t="s">
        <v>69</v>
      </c>
      <c r="D57" s="25">
        <v>200</v>
      </c>
      <c r="E57" s="25"/>
      <c r="F57" s="23">
        <f t="shared" si="0"/>
        <v>0</v>
      </c>
    </row>
    <row r="58" spans="1:6" ht="19.5" customHeight="1">
      <c r="A58" s="22" t="s">
        <v>98</v>
      </c>
      <c r="B58" s="6"/>
      <c r="C58" s="9" t="s">
        <v>53</v>
      </c>
      <c r="D58" s="25">
        <v>20</v>
      </c>
      <c r="E58" s="25">
        <v>0</v>
      </c>
      <c r="F58" s="23">
        <f t="shared" si="0"/>
        <v>0</v>
      </c>
    </row>
    <row r="59" spans="1:6" s="7" customFormat="1" ht="20.25" customHeight="1">
      <c r="A59" s="8" t="s">
        <v>91</v>
      </c>
      <c r="B59" s="6"/>
      <c r="C59" s="9" t="s">
        <v>53</v>
      </c>
      <c r="D59" s="25">
        <v>500</v>
      </c>
      <c r="E59" s="25">
        <v>149.65</v>
      </c>
      <c r="F59" s="23">
        <f t="shared" si="0"/>
        <v>29.93</v>
      </c>
    </row>
    <row r="60" spans="1:6" s="7" customFormat="1" ht="19.5" customHeight="1">
      <c r="A60" s="46" t="s">
        <v>24</v>
      </c>
      <c r="B60" s="47" t="s">
        <v>25</v>
      </c>
      <c r="C60" s="47"/>
      <c r="D60" s="35">
        <f>D61+D64+D66</f>
        <v>7577.68</v>
      </c>
      <c r="E60" s="35">
        <f>E61+E64+E66</f>
        <v>3254.367</v>
      </c>
      <c r="F60" s="35">
        <f t="shared" si="0"/>
        <v>42.94674623367574</v>
      </c>
    </row>
    <row r="61" spans="1:6" s="7" customFormat="1" ht="19.5" customHeight="1">
      <c r="A61" s="43" t="s">
        <v>103</v>
      </c>
      <c r="B61" s="6"/>
      <c r="C61" s="6" t="s">
        <v>26</v>
      </c>
      <c r="D61" s="23">
        <f>D62+D63</f>
        <v>1140</v>
      </c>
      <c r="E61" s="23">
        <f>E62+E63</f>
        <v>1.047</v>
      </c>
      <c r="F61" s="23">
        <f t="shared" si="0"/>
        <v>0.09184210526315789</v>
      </c>
    </row>
    <row r="62" spans="1:6" s="10" customFormat="1" ht="16.5" customHeight="1">
      <c r="A62" s="8" t="s">
        <v>92</v>
      </c>
      <c r="B62" s="8"/>
      <c r="C62" s="9" t="s">
        <v>26</v>
      </c>
      <c r="D62" s="24">
        <v>300</v>
      </c>
      <c r="E62" s="24"/>
      <c r="F62" s="23">
        <f t="shared" si="0"/>
        <v>0</v>
      </c>
    </row>
    <row r="63" spans="1:6" s="10" customFormat="1" ht="30" customHeight="1">
      <c r="A63" s="8" t="s">
        <v>93</v>
      </c>
      <c r="B63" s="8"/>
      <c r="C63" s="9" t="s">
        <v>26</v>
      </c>
      <c r="D63" s="25">
        <v>840</v>
      </c>
      <c r="E63" s="25">
        <v>1.047</v>
      </c>
      <c r="F63" s="23">
        <f t="shared" si="0"/>
        <v>0.12464285714285712</v>
      </c>
    </row>
    <row r="64" spans="1:6" s="10" customFormat="1" ht="15.75" customHeight="1">
      <c r="A64" s="43" t="s">
        <v>104</v>
      </c>
      <c r="B64" s="8"/>
      <c r="C64" s="6" t="s">
        <v>105</v>
      </c>
      <c r="D64" s="23">
        <v>130.38</v>
      </c>
      <c r="E64" s="23">
        <v>32.59</v>
      </c>
      <c r="F64" s="23">
        <f t="shared" si="0"/>
        <v>24.996165055990186</v>
      </c>
    </row>
    <row r="65" spans="1:6" s="10" customFormat="1" ht="16.5" customHeight="1">
      <c r="A65" s="14" t="s">
        <v>104</v>
      </c>
      <c r="B65" s="8"/>
      <c r="C65" s="9" t="s">
        <v>105</v>
      </c>
      <c r="D65" s="25">
        <v>130.38</v>
      </c>
      <c r="E65" s="25">
        <v>32.59</v>
      </c>
      <c r="F65" s="23">
        <f t="shared" si="0"/>
        <v>24.996165055990186</v>
      </c>
    </row>
    <row r="66" spans="1:6" ht="14.25" customHeight="1">
      <c r="A66" s="43" t="s">
        <v>94</v>
      </c>
      <c r="B66" s="8"/>
      <c r="C66" s="9" t="s">
        <v>54</v>
      </c>
      <c r="D66" s="23">
        <f>D70+D72+D74</f>
        <v>6307.3</v>
      </c>
      <c r="E66" s="23">
        <f>E70+E72+E74</f>
        <v>3220.73</v>
      </c>
      <c r="F66" s="23">
        <f t="shared" si="0"/>
        <v>51.06352956098489</v>
      </c>
    </row>
    <row r="67" spans="1:6" ht="12.75" customHeight="1" hidden="1">
      <c r="A67" s="8" t="s">
        <v>27</v>
      </c>
      <c r="B67" s="8"/>
      <c r="C67" s="9" t="s">
        <v>62</v>
      </c>
      <c r="D67" s="25"/>
      <c r="E67" s="25"/>
      <c r="F67" s="23" t="e">
        <f t="shared" si="0"/>
        <v>#DIV/0!</v>
      </c>
    </row>
    <row r="68" spans="1:6" ht="14.25" customHeight="1" hidden="1">
      <c r="A68" s="8"/>
      <c r="B68" s="8"/>
      <c r="C68" s="9"/>
      <c r="D68" s="25"/>
      <c r="E68" s="25"/>
      <c r="F68" s="23" t="e">
        <f t="shared" si="0"/>
        <v>#DIV/0!</v>
      </c>
    </row>
    <row r="69" spans="1:6" ht="5.25" customHeight="1" hidden="1">
      <c r="A69" s="8"/>
      <c r="B69" s="8"/>
      <c r="C69" s="9"/>
      <c r="D69" s="25"/>
      <c r="E69" s="25"/>
      <c r="F69" s="23" t="e">
        <f t="shared" si="0"/>
        <v>#DIV/0!</v>
      </c>
    </row>
    <row r="70" spans="1:9" ht="12" customHeight="1">
      <c r="A70" s="8" t="s">
        <v>72</v>
      </c>
      <c r="B70" s="8"/>
      <c r="C70" s="9" t="s">
        <v>54</v>
      </c>
      <c r="D70" s="25">
        <v>4670</v>
      </c>
      <c r="E70" s="25">
        <v>3044.98</v>
      </c>
      <c r="F70" s="23">
        <f t="shared" si="0"/>
        <v>65.20299785867238</v>
      </c>
      <c r="G70" s="28"/>
      <c r="H70" s="28"/>
      <c r="I70" s="28"/>
    </row>
    <row r="71" spans="1:9" ht="39" hidden="1">
      <c r="A71" s="8" t="s">
        <v>84</v>
      </c>
      <c r="B71" s="8"/>
      <c r="C71" s="9" t="s">
        <v>54</v>
      </c>
      <c r="D71" s="25">
        <v>150</v>
      </c>
      <c r="E71" s="25"/>
      <c r="F71" s="23">
        <f t="shared" si="0"/>
        <v>0</v>
      </c>
      <c r="G71" s="28"/>
      <c r="H71" s="28"/>
      <c r="I71" s="28"/>
    </row>
    <row r="72" spans="1:9" ht="13.5" customHeight="1">
      <c r="A72" s="8" t="s">
        <v>73</v>
      </c>
      <c r="B72" s="8"/>
      <c r="C72" s="9" t="s">
        <v>54</v>
      </c>
      <c r="D72" s="25">
        <v>80.38</v>
      </c>
      <c r="E72" s="25">
        <v>0</v>
      </c>
      <c r="F72" s="23">
        <f t="shared" si="0"/>
        <v>0</v>
      </c>
      <c r="G72" s="28"/>
      <c r="H72" s="28"/>
      <c r="I72" s="28"/>
    </row>
    <row r="73" spans="1:9" ht="0" customHeight="1" hidden="1">
      <c r="A73" s="19" t="s">
        <v>85</v>
      </c>
      <c r="B73" s="8"/>
      <c r="C73" s="9" t="s">
        <v>54</v>
      </c>
      <c r="D73" s="25"/>
      <c r="E73" s="25"/>
      <c r="F73" s="23" t="e">
        <f t="shared" si="0"/>
        <v>#DIV/0!</v>
      </c>
      <c r="G73" s="28"/>
      <c r="H73" s="28"/>
      <c r="I73" s="28"/>
    </row>
    <row r="74" spans="1:9" ht="15" customHeight="1">
      <c r="A74" s="8" t="s">
        <v>74</v>
      </c>
      <c r="B74" s="8"/>
      <c r="C74" s="9" t="s">
        <v>54</v>
      </c>
      <c r="D74" s="24">
        <v>1556.92</v>
      </c>
      <c r="E74" s="24">
        <v>175.75</v>
      </c>
      <c r="F74" s="23">
        <f t="shared" si="0"/>
        <v>11.288312822752614</v>
      </c>
      <c r="G74" s="28"/>
      <c r="H74" s="28"/>
      <c r="I74" s="28"/>
    </row>
    <row r="75" spans="1:9" ht="15" customHeight="1" hidden="1">
      <c r="A75" s="45" t="s">
        <v>99</v>
      </c>
      <c r="B75" s="8"/>
      <c r="C75" s="9" t="s">
        <v>54</v>
      </c>
      <c r="D75" s="24">
        <v>700</v>
      </c>
      <c r="E75" s="24"/>
      <c r="F75" s="23">
        <f t="shared" si="0"/>
        <v>0</v>
      </c>
      <c r="G75" s="28"/>
      <c r="H75" s="28"/>
      <c r="I75" s="28"/>
    </row>
    <row r="76" spans="1:9" s="7" customFormat="1" ht="18" customHeight="1">
      <c r="A76" s="46" t="s">
        <v>95</v>
      </c>
      <c r="B76" s="47" t="s">
        <v>28</v>
      </c>
      <c r="C76" s="47"/>
      <c r="D76" s="35">
        <f>SUM(D77:D77)</f>
        <v>273.7</v>
      </c>
      <c r="E76" s="35">
        <v>0</v>
      </c>
      <c r="F76" s="35">
        <f t="shared" si="0"/>
        <v>0</v>
      </c>
      <c r="G76" s="29"/>
      <c r="H76" s="29"/>
      <c r="I76" s="29"/>
    </row>
    <row r="77" spans="1:9" ht="12.75" customHeight="1">
      <c r="A77" s="8" t="s">
        <v>29</v>
      </c>
      <c r="B77" s="8"/>
      <c r="C77" s="9" t="s">
        <v>30</v>
      </c>
      <c r="D77" s="25">
        <v>273.7</v>
      </c>
      <c r="E77" s="25">
        <v>0</v>
      </c>
      <c r="F77" s="23">
        <f t="shared" si="0"/>
        <v>0</v>
      </c>
      <c r="G77" s="28"/>
      <c r="H77" s="28"/>
      <c r="I77" s="28"/>
    </row>
    <row r="78" spans="1:9" s="7" customFormat="1" ht="24.75" customHeight="1">
      <c r="A78" s="46" t="s">
        <v>96</v>
      </c>
      <c r="B78" s="47" t="s">
        <v>31</v>
      </c>
      <c r="C78" s="47"/>
      <c r="D78" s="35">
        <f>D79</f>
        <v>15039.8</v>
      </c>
      <c r="E78" s="35">
        <v>2307.29</v>
      </c>
      <c r="F78" s="35">
        <f t="shared" si="0"/>
        <v>15.34122794186093</v>
      </c>
      <c r="G78" s="29"/>
      <c r="H78" s="29"/>
      <c r="I78" s="29"/>
    </row>
    <row r="79" spans="1:9" ht="12.75" customHeight="1">
      <c r="A79" s="8" t="s">
        <v>79</v>
      </c>
      <c r="B79" s="8"/>
      <c r="C79" s="9" t="s">
        <v>32</v>
      </c>
      <c r="D79" s="25">
        <v>15039.8</v>
      </c>
      <c r="E79" s="25">
        <v>2307.29</v>
      </c>
      <c r="F79" s="23">
        <f t="shared" si="0"/>
        <v>15.34122794186093</v>
      </c>
      <c r="G79" s="28"/>
      <c r="H79" s="28"/>
      <c r="I79" s="28"/>
    </row>
    <row r="80" spans="1:9" ht="12.75" customHeight="1" hidden="1">
      <c r="A80" s="8" t="s">
        <v>33</v>
      </c>
      <c r="B80" s="8"/>
      <c r="C80" s="9" t="s">
        <v>34</v>
      </c>
      <c r="D80" s="25"/>
      <c r="E80" s="25"/>
      <c r="F80" s="23" t="e">
        <f t="shared" si="0"/>
        <v>#DIV/0!</v>
      </c>
      <c r="G80" s="28"/>
      <c r="H80" s="28"/>
      <c r="I80" s="28"/>
    </row>
    <row r="81" spans="1:9" ht="12.75" customHeight="1" hidden="1">
      <c r="A81" s="8" t="s">
        <v>35</v>
      </c>
      <c r="B81" s="8"/>
      <c r="C81" s="9" t="s">
        <v>36</v>
      </c>
      <c r="D81" s="25"/>
      <c r="E81" s="25"/>
      <c r="F81" s="23" t="e">
        <f aca="true" t="shared" si="1" ref="F81:F96">E81/D81*100</f>
        <v>#DIV/0!</v>
      </c>
      <c r="G81" s="28"/>
      <c r="H81" s="28"/>
      <c r="I81" s="28"/>
    </row>
    <row r="82" spans="1:9" ht="25.5" customHeight="1" hidden="1">
      <c r="A82" s="8" t="s">
        <v>37</v>
      </c>
      <c r="B82" s="8"/>
      <c r="C82" s="9" t="s">
        <v>38</v>
      </c>
      <c r="D82" s="25"/>
      <c r="E82" s="25"/>
      <c r="F82" s="23" t="e">
        <f t="shared" si="1"/>
        <v>#DIV/0!</v>
      </c>
      <c r="G82" s="28"/>
      <c r="H82" s="28"/>
      <c r="I82" s="28"/>
    </row>
    <row r="83" spans="1:9" ht="14.25" customHeight="1">
      <c r="A83" s="12" t="s">
        <v>75</v>
      </c>
      <c r="B83" s="8"/>
      <c r="C83" s="9" t="s">
        <v>32</v>
      </c>
      <c r="D83" s="25">
        <v>11539</v>
      </c>
      <c r="E83" s="25">
        <v>1758</v>
      </c>
      <c r="F83" s="23">
        <f t="shared" si="1"/>
        <v>15.235289019845741</v>
      </c>
      <c r="G83" s="28"/>
      <c r="H83" s="28"/>
      <c r="I83" s="28"/>
    </row>
    <row r="84" spans="1:9" ht="12" customHeight="1">
      <c r="A84" s="12" t="s">
        <v>76</v>
      </c>
      <c r="B84" s="8"/>
      <c r="C84" s="9" t="s">
        <v>32</v>
      </c>
      <c r="D84" s="25">
        <v>3300.8</v>
      </c>
      <c r="E84" s="25">
        <v>549.29</v>
      </c>
      <c r="F84" s="23">
        <f t="shared" si="1"/>
        <v>16.64111730489578</v>
      </c>
      <c r="G84" s="28"/>
      <c r="H84" s="28"/>
      <c r="I84" s="28"/>
    </row>
    <row r="85" spans="1:9" ht="11.25" customHeight="1">
      <c r="A85" s="12" t="s">
        <v>77</v>
      </c>
      <c r="B85" s="8"/>
      <c r="C85" s="9" t="s">
        <v>32</v>
      </c>
      <c r="D85" s="25">
        <v>200</v>
      </c>
      <c r="E85" s="25">
        <v>0</v>
      </c>
      <c r="F85" s="23">
        <f t="shared" si="1"/>
        <v>0</v>
      </c>
      <c r="G85" s="28"/>
      <c r="H85" s="28"/>
      <c r="I85" s="28"/>
    </row>
    <row r="86" spans="1:9" ht="15.75" customHeight="1" hidden="1">
      <c r="A86" s="21" t="s">
        <v>106</v>
      </c>
      <c r="B86" s="11">
        <v>1003</v>
      </c>
      <c r="C86" s="9"/>
      <c r="D86" s="25"/>
      <c r="E86" s="25"/>
      <c r="F86" s="23"/>
      <c r="G86" s="28"/>
      <c r="H86" s="28"/>
      <c r="I86" s="28"/>
    </row>
    <row r="87" spans="1:9" ht="17.25" customHeight="1" hidden="1">
      <c r="A87" s="12" t="s">
        <v>107</v>
      </c>
      <c r="B87" s="8"/>
      <c r="C87" s="9" t="s">
        <v>111</v>
      </c>
      <c r="D87" s="25">
        <v>0</v>
      </c>
      <c r="E87" s="25">
        <v>0</v>
      </c>
      <c r="F87" s="23"/>
      <c r="G87" s="28"/>
      <c r="H87" s="28"/>
      <c r="I87" s="28"/>
    </row>
    <row r="88" spans="1:9" ht="17.25" customHeight="1">
      <c r="A88" s="51" t="s">
        <v>78</v>
      </c>
      <c r="B88" s="46">
        <v>1001</v>
      </c>
      <c r="C88" s="49"/>
      <c r="D88" s="35">
        <v>1040</v>
      </c>
      <c r="E88" s="35">
        <v>183.07</v>
      </c>
      <c r="F88" s="35">
        <f t="shared" si="1"/>
        <v>17.602884615384614</v>
      </c>
      <c r="G88" s="28"/>
      <c r="H88" s="28"/>
      <c r="I88" s="28"/>
    </row>
    <row r="89" spans="1:9" ht="24" customHeight="1">
      <c r="A89" s="8" t="s">
        <v>63</v>
      </c>
      <c r="B89" s="8"/>
      <c r="C89" s="9" t="s">
        <v>64</v>
      </c>
      <c r="D89" s="25">
        <v>1040</v>
      </c>
      <c r="E89" s="25">
        <v>183.07</v>
      </c>
      <c r="F89" s="23">
        <f t="shared" si="1"/>
        <v>17.602884615384614</v>
      </c>
      <c r="G89" s="28"/>
      <c r="H89" s="28"/>
      <c r="I89" s="28"/>
    </row>
    <row r="90" spans="1:6" s="7" customFormat="1" ht="14.25" customHeight="1">
      <c r="A90" s="46" t="s">
        <v>97</v>
      </c>
      <c r="B90" s="47" t="s">
        <v>66</v>
      </c>
      <c r="C90" s="47"/>
      <c r="D90" s="35">
        <v>650</v>
      </c>
      <c r="E90" s="35">
        <v>104.14</v>
      </c>
      <c r="F90" s="35">
        <f t="shared" si="1"/>
        <v>16.021538461538462</v>
      </c>
    </row>
    <row r="91" spans="1:6" ht="12.75" customHeight="1">
      <c r="A91" s="8" t="s">
        <v>39</v>
      </c>
      <c r="B91" s="8"/>
      <c r="C91" s="9" t="s">
        <v>66</v>
      </c>
      <c r="D91" s="25">
        <v>650</v>
      </c>
      <c r="E91" s="25">
        <v>104.14</v>
      </c>
      <c r="F91" s="23">
        <f t="shared" si="1"/>
        <v>16.021538461538462</v>
      </c>
    </row>
    <row r="92" spans="1:6" s="7" customFormat="1" ht="12.75" customHeight="1" hidden="1">
      <c r="A92" s="5" t="s">
        <v>40</v>
      </c>
      <c r="B92" s="6">
        <v>1000</v>
      </c>
      <c r="C92" s="6"/>
      <c r="D92" s="23"/>
      <c r="E92" s="23"/>
      <c r="F92" s="23" t="e">
        <f t="shared" si="1"/>
        <v>#DIV/0!</v>
      </c>
    </row>
    <row r="93" spans="1:6" ht="14.25" customHeight="1" hidden="1">
      <c r="A93" s="8" t="s">
        <v>41</v>
      </c>
      <c r="B93" s="8"/>
      <c r="C93" s="9">
        <v>1006</v>
      </c>
      <c r="D93" s="25"/>
      <c r="E93" s="25"/>
      <c r="F93" s="23" t="e">
        <f t="shared" si="1"/>
        <v>#DIV/0!</v>
      </c>
    </row>
    <row r="94" spans="1:6" ht="0.75" customHeight="1">
      <c r="A94" s="5" t="s">
        <v>44</v>
      </c>
      <c r="B94" s="5">
        <v>1400</v>
      </c>
      <c r="C94" s="9"/>
      <c r="D94" s="23"/>
      <c r="E94" s="23"/>
      <c r="F94" s="23" t="e">
        <f t="shared" si="1"/>
        <v>#DIV/0!</v>
      </c>
    </row>
    <row r="95" spans="1:6" ht="14.25" customHeight="1" hidden="1">
      <c r="A95" s="8" t="s">
        <v>55</v>
      </c>
      <c r="B95" s="8"/>
      <c r="C95" s="9" t="s">
        <v>65</v>
      </c>
      <c r="D95" s="27"/>
      <c r="E95" s="27"/>
      <c r="F95" s="23" t="e">
        <f t="shared" si="1"/>
        <v>#DIV/0!</v>
      </c>
    </row>
    <row r="96" spans="1:6" ht="14.25" customHeight="1">
      <c r="A96" s="11" t="s">
        <v>42</v>
      </c>
      <c r="B96" s="11"/>
      <c r="C96" s="5"/>
      <c r="D96" s="23">
        <f>D13+D34+D36+D41+D60+D76+D78+D88+D90</f>
        <v>61987.40999999999</v>
      </c>
      <c r="E96" s="23">
        <f>E13+E34+E36+E41+E60+E76+E78+E88+E90</f>
        <v>9058.497</v>
      </c>
      <c r="F96" s="23">
        <f t="shared" si="1"/>
        <v>14.613446504701521</v>
      </c>
    </row>
    <row r="97" ht="14.25" customHeight="1"/>
    <row r="98" spans="1:6" s="7" customFormat="1" ht="12.75" customHeight="1">
      <c r="A98" s="1"/>
      <c r="B98" s="1"/>
      <c r="C98" s="2"/>
      <c r="D98" s="1"/>
      <c r="E98" s="1"/>
      <c r="F98" s="1"/>
    </row>
  </sheetData>
  <sheetProtection/>
  <mergeCells count="8">
    <mergeCell ref="A9:F9"/>
    <mergeCell ref="F10:F12"/>
    <mergeCell ref="C1:D1"/>
    <mergeCell ref="A6:D6"/>
    <mergeCell ref="A10:A12"/>
    <mergeCell ref="B10:B12"/>
    <mergeCell ref="C10:C12"/>
    <mergeCell ref="D10:D12"/>
  </mergeCells>
  <printOptions/>
  <pageMargins left="0.5905511811023623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Петрова Людмила Алексеевна</cp:lastModifiedBy>
  <cp:lastPrinted>2019-05-20T08:54:06Z</cp:lastPrinted>
  <dcterms:created xsi:type="dcterms:W3CDTF">2005-07-27T12:36:10Z</dcterms:created>
  <dcterms:modified xsi:type="dcterms:W3CDTF">2019-05-20T09:20:37Z</dcterms:modified>
  <cp:category/>
  <cp:version/>
  <cp:contentType/>
  <cp:contentStatus/>
</cp:coreProperties>
</file>