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Бюджет на 2021 и 2022-2023\"/>
    </mc:Choice>
  </mc:AlternateContent>
  <bookViews>
    <workbookView xWindow="360" yWindow="276" windowWidth="14940" windowHeight="9156" firstSheet="4" activeTab="6"/>
  </bookViews>
  <sheets>
    <sheet name=" Поправка №1 бюджет 2019" sheetId="1" r:id="rId1"/>
    <sheet name=" Поправка №1 бюджет 2019 (2)" sheetId="2" r:id="rId2"/>
    <sheet name=" Поправка №2 бюджет 2019 (3)" sheetId="3" r:id="rId3"/>
    <sheet name=" ПРОЕКТ 2020-2022 (5)" sheetId="5" r:id="rId4"/>
    <sheet name="уточн проект 2020-2022 (2)" sheetId="6" r:id="rId5"/>
    <sheet name="уточн проект 2021-2023" sheetId="4" r:id="rId6"/>
    <sheet name="Бюджет  2021-2023 (СД )" sheetId="7" r:id="rId7"/>
  </sheets>
  <definedNames>
    <definedName name="APPT" localSheetId="0">' Поправка №1 бюджет 2019'!#REF!</definedName>
    <definedName name="APPT" localSheetId="1">' Поправка №1 бюджет 2019 (2)'!#REF!</definedName>
    <definedName name="APPT" localSheetId="2">' Поправка №2 бюджет 2019 (3)'!#REF!</definedName>
    <definedName name="APPT" localSheetId="3">' ПРОЕКТ 2020-2022 (5)'!#REF!</definedName>
    <definedName name="APPT" localSheetId="6">'Бюджет  2021-2023 (СД )'!#REF!</definedName>
    <definedName name="APPT" localSheetId="4">'уточн проект 2020-2022 (2)'!#REF!</definedName>
    <definedName name="APPT" localSheetId="5">'уточн проект 2021-2023'!#REF!</definedName>
    <definedName name="FIO" localSheetId="0">' Поправка №1 бюджет 2019'!$F$24</definedName>
    <definedName name="FIO" localSheetId="1">' Поправка №1 бюджет 2019 (2)'!$F$24</definedName>
    <definedName name="FIO" localSheetId="2">' Поправка №2 бюджет 2019 (3)'!$F$24</definedName>
    <definedName name="FIO" localSheetId="3">' ПРОЕКТ 2020-2022 (5)'!$F$24</definedName>
    <definedName name="FIO" localSheetId="6">'Бюджет  2021-2023 (СД )'!$F$24</definedName>
    <definedName name="FIO" localSheetId="4">'уточн проект 2020-2022 (2)'!$F$24</definedName>
    <definedName name="FIO" localSheetId="5">'уточн проект 2021-2023'!$F$24</definedName>
    <definedName name="LAST_CELL" localSheetId="0">' Поправка №1 бюджет 2019'!$J$52</definedName>
    <definedName name="LAST_CELL" localSheetId="1">' Поправка №1 бюджет 2019 (2)'!$J$52</definedName>
    <definedName name="LAST_CELL" localSheetId="2">' Поправка №2 бюджет 2019 (3)'!$J$52</definedName>
    <definedName name="LAST_CELL" localSheetId="3">' ПРОЕКТ 2020-2022 (5)'!$J$53</definedName>
    <definedName name="LAST_CELL" localSheetId="6">'Бюджет  2021-2023 (СД )'!$J$71</definedName>
    <definedName name="LAST_CELL" localSheetId="4">'уточн проект 2020-2022 (2)'!$J$53</definedName>
    <definedName name="LAST_CELL" localSheetId="5">'уточн проект 2021-2023'!$J$68</definedName>
    <definedName name="SIGN" localSheetId="0">' Поправка №1 бюджет 2019'!$A$24:$H$25</definedName>
    <definedName name="SIGN" localSheetId="1">' Поправка №1 бюджет 2019 (2)'!$A$24:$H$25</definedName>
    <definedName name="SIGN" localSheetId="2">' Поправка №2 бюджет 2019 (3)'!$A$24:$H$25</definedName>
    <definedName name="SIGN" localSheetId="3">' ПРОЕКТ 2020-2022 (5)'!$A$24:$H$25</definedName>
    <definedName name="SIGN" localSheetId="6">'Бюджет  2021-2023 (СД )'!$A$24:$H$25</definedName>
    <definedName name="SIGN" localSheetId="4">'уточн проект 2020-2022 (2)'!$A$24:$H$25</definedName>
    <definedName name="SIGN" localSheetId="5">'уточн проект 2021-2023'!$A$24:$H$25</definedName>
  </definedNames>
  <calcPr calcId="162913"/>
</workbook>
</file>

<file path=xl/calcChain.xml><?xml version="1.0" encoding="utf-8"?>
<calcChain xmlns="http://schemas.openxmlformats.org/spreadsheetml/2006/main">
  <c r="D56" i="7" l="1"/>
  <c r="D55" i="7" l="1"/>
  <c r="D63" i="7"/>
  <c r="F60" i="7"/>
  <c r="E60" i="7"/>
  <c r="D60" i="7"/>
  <c r="F55" i="7"/>
  <c r="E55" i="7"/>
  <c r="F53" i="7"/>
  <c r="E53" i="7"/>
  <c r="D53" i="7"/>
  <c r="E50" i="7"/>
  <c r="E49" i="7" s="1"/>
  <c r="D50" i="7"/>
  <c r="D49" i="7" s="1"/>
  <c r="F49" i="7"/>
  <c r="F46" i="7"/>
  <c r="E46" i="7"/>
  <c r="D46" i="7"/>
  <c r="F43" i="7"/>
  <c r="E43" i="7"/>
  <c r="D43" i="7"/>
  <c r="F40" i="7"/>
  <c r="E40" i="7"/>
  <c r="E38" i="7" s="1"/>
  <c r="D40" i="7"/>
  <c r="F38" i="7"/>
  <c r="F30" i="7"/>
  <c r="E30" i="7"/>
  <c r="D30" i="7"/>
  <c r="G28" i="7"/>
  <c r="F28" i="7"/>
  <c r="E28" i="7"/>
  <c r="D28" i="7"/>
  <c r="G25" i="7"/>
  <c r="F25" i="7"/>
  <c r="E25" i="7"/>
  <c r="D25" i="7"/>
  <c r="G23" i="7"/>
  <c r="F23" i="7"/>
  <c r="E23" i="7"/>
  <c r="D23" i="7"/>
  <c r="F12" i="7"/>
  <c r="F66" i="7" s="1"/>
  <c r="E12" i="7"/>
  <c r="D12" i="7"/>
  <c r="E66" i="7" l="1"/>
  <c r="D38" i="7"/>
  <c r="D66" i="7" s="1"/>
  <c r="E28" i="4"/>
  <c r="D55" i="4"/>
  <c r="E30" i="4"/>
  <c r="F30" i="4"/>
  <c r="F28" i="4" s="1"/>
  <c r="D30" i="4"/>
  <c r="D28" i="4" s="1"/>
  <c r="E50" i="4"/>
  <c r="E49" i="4" s="1"/>
  <c r="F49" i="4"/>
  <c r="D50" i="4"/>
  <c r="D49" i="4" s="1"/>
  <c r="E46" i="4"/>
  <c r="F46" i="4"/>
  <c r="D46" i="4"/>
  <c r="E43" i="4"/>
  <c r="F43" i="4"/>
  <c r="D43" i="4"/>
  <c r="E40" i="4"/>
  <c r="F40" i="4"/>
  <c r="D40" i="4"/>
  <c r="F38" i="4" l="1"/>
  <c r="E38" i="4"/>
  <c r="D38" i="4"/>
  <c r="F25" i="4"/>
  <c r="G25" i="4"/>
  <c r="E23" i="4"/>
  <c r="F23" i="4"/>
  <c r="D23" i="4"/>
  <c r="G28" i="4"/>
  <c r="D60" i="4"/>
  <c r="E57" i="4"/>
  <c r="F57" i="4"/>
  <c r="D57" i="4"/>
  <c r="F55" i="4"/>
  <c r="E55" i="4"/>
  <c r="E43" i="6"/>
  <c r="E41" i="6"/>
  <c r="F39" i="6"/>
  <c r="E39" i="6"/>
  <c r="D39" i="6"/>
  <c r="F34" i="6"/>
  <c r="E34" i="6"/>
  <c r="D34" i="6"/>
  <c r="G28" i="6"/>
  <c r="F28" i="6"/>
  <c r="E28" i="6"/>
  <c r="D28" i="6"/>
  <c r="E25" i="6"/>
  <c r="D25" i="6"/>
  <c r="G23" i="6"/>
  <c r="F23" i="6"/>
  <c r="E23" i="6"/>
  <c r="F12" i="6"/>
  <c r="F48" i="6" s="1"/>
  <c r="E12" i="6"/>
  <c r="E48" i="6" s="1"/>
  <c r="D12" i="6"/>
  <c r="D48" i="6" s="1"/>
  <c r="D25" i="4" l="1"/>
  <c r="E43" i="5" l="1"/>
  <c r="E41" i="5"/>
  <c r="F39" i="5"/>
  <c r="E39" i="5"/>
  <c r="D39" i="5"/>
  <c r="F34" i="5"/>
  <c r="E34" i="5"/>
  <c r="D34" i="5"/>
  <c r="G28" i="5"/>
  <c r="F28" i="5"/>
  <c r="E28" i="5"/>
  <c r="D28" i="5"/>
  <c r="D48" i="5" s="1"/>
  <c r="E25" i="5"/>
  <c r="G23" i="5"/>
  <c r="F23" i="5"/>
  <c r="F48" i="5" s="1"/>
  <c r="E23" i="5"/>
  <c r="E48" i="5" s="1"/>
  <c r="F12" i="5"/>
  <c r="E12" i="5"/>
  <c r="D12" i="5"/>
  <c r="E12" i="4" l="1"/>
  <c r="F12" i="4"/>
  <c r="E53" i="4" l="1"/>
  <c r="F53" i="4"/>
  <c r="F63" i="4" s="1"/>
  <c r="D53" i="4"/>
  <c r="E25" i="4"/>
  <c r="G23" i="4"/>
  <c r="D12" i="4"/>
  <c r="D63" i="4" l="1"/>
  <c r="E63" i="4"/>
  <c r="E33" i="3"/>
  <c r="F33" i="3"/>
  <c r="D33" i="3"/>
  <c r="F28" i="3"/>
  <c r="E28" i="3"/>
  <c r="E47" i="3" s="1"/>
  <c r="D28" i="3"/>
  <c r="F12" i="3"/>
  <c r="E12" i="3"/>
  <c r="D12" i="3"/>
  <c r="F47" i="3" l="1"/>
  <c r="D47" i="3"/>
  <c r="F28" i="2"/>
  <c r="E28" i="2"/>
  <c r="D28" i="2" l="1"/>
  <c r="D33" i="2"/>
  <c r="F12" i="2" l="1"/>
  <c r="E12" i="2"/>
  <c r="D12" i="2"/>
  <c r="D47" i="2" s="1"/>
  <c r="F47" i="2" l="1"/>
  <c r="E47" i="2"/>
  <c r="F12" i="1"/>
  <c r="E12" i="1" l="1"/>
  <c r="D12" i="1"/>
  <c r="D28" i="1" l="1"/>
  <c r="E25" i="1" l="1"/>
  <c r="F25" i="1"/>
  <c r="D25" i="1"/>
  <c r="E33" i="1"/>
  <c r="F33" i="1"/>
  <c r="E28" i="1"/>
  <c r="F28" i="1"/>
  <c r="F47" i="1" l="1"/>
  <c r="E47" i="1"/>
  <c r="D33" i="1"/>
  <c r="D47" i="1" s="1"/>
</calcChain>
</file>

<file path=xl/sharedStrings.xml><?xml version="1.0" encoding="utf-8"?>
<sst xmlns="http://schemas.openxmlformats.org/spreadsheetml/2006/main" count="619" uniqueCount="98">
  <si>
    <t>Раздел</t>
  </si>
  <si>
    <t>Наименование КФСР</t>
  </si>
  <si>
    <t>КФСР</t>
  </si>
  <si>
    <t>Ассигнования 2019 год</t>
  </si>
  <si>
    <t>Ассигнования 2020 год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</si>
  <si>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</si>
  <si>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</si>
  <si>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</si>
  <si>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</si>
  <si>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</si>
  <si>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</si>
  <si>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</si>
  <si>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</si>
  <si>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</si>
  <si>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</si>
  <si>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</si>
  <si>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</si>
  <si>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</si>
  <si>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</si>
  <si>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</si>
  <si>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</si>
  <si>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</si>
  <si>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</si>
  <si>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</si>
  <si>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</si>
  <si>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Связь и информатика</t>
  </si>
  <si>
    <t>0410</t>
  </si>
  <si>
    <t>Сельское хозяйство и рыболовство</t>
  </si>
  <si>
    <t>0405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</si>
  <si>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</si>
  <si>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</si>
  <si>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</si>
  <si>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</si>
  <si>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</si>
  <si>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</si>
  <si>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</si>
  <si>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</si>
  <si>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</si>
  <si>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</si>
  <si>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</si>
  <si>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</si>
  <si>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</si>
  <si>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</si>
  <si>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Массовый спорт</t>
  </si>
  <si>
    <t>1102</t>
  </si>
  <si>
    <t>Итого</t>
  </si>
  <si>
    <t>0100</t>
  </si>
  <si>
    <t>0300</t>
  </si>
  <si>
    <t>0400</t>
  </si>
  <si>
    <t>0500</t>
  </si>
  <si>
    <t>0700</t>
  </si>
  <si>
    <t>0800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</si>
  <si>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</si>
  <si>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</si>
  <si>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</si>
  <si>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</si>
  <si>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 xml:space="preserve">Образование </t>
  </si>
  <si>
    <t xml:space="preserve">Культура, кинемотография, средства массовой информации  </t>
  </si>
  <si>
    <t xml:space="preserve">Здравоохранение и спорт </t>
  </si>
  <si>
    <t>1000</t>
  </si>
  <si>
    <t xml:space="preserve">Приложение №3 </t>
  </si>
  <si>
    <t xml:space="preserve">КЛАССИФИКАЦИИ РАСХОДОВ  БЮДЖЕТА РОЖДЕСТВЕНСКОГО СЕЛЬСКОГО ПОСЕЛЕНИЯ </t>
  </si>
  <si>
    <t xml:space="preserve">                        Рождественского сельского поселения </t>
  </si>
  <si>
    <r>
      <t xml:space="preserve">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к решению Совета Депутатов </t>
    </r>
  </si>
  <si>
    <t xml:space="preserve">         РАСПРЕДЕЛЕНИЕ БЮДЖЕТНЫХ АССИГНОВАНИЙ ПО РАЗДЕЛАМ И ПОДРАЗДЕЛАМ</t>
  </si>
  <si>
    <t>0107</t>
  </si>
  <si>
    <t>Обеспечение проведения выборов и рефендумов,расходы на  содержание избирательных комиссий</t>
  </si>
  <si>
    <t xml:space="preserve">      № 07 от 21 марта  2019 года</t>
  </si>
  <si>
    <t>Ассигнования 2021год</t>
  </si>
  <si>
    <t>на 2019 год и плановый период 2020-2021 года</t>
  </si>
  <si>
    <t xml:space="preserve">      № 27от 02 сентября   2019 года</t>
  </si>
  <si>
    <t xml:space="preserve">      №    от            2019 года</t>
  </si>
  <si>
    <t>на 2020 год и плановый период 2021-2022 года</t>
  </si>
  <si>
    <t xml:space="preserve">ПРОЕКТ                                                                                                                                       Приложение №3 </t>
  </si>
  <si>
    <t>Ассигнования 2022 год</t>
  </si>
  <si>
    <t>Ассигнования 2022год</t>
  </si>
  <si>
    <t>Другие вопросы в области национальной экономики (поддержка предпринимательства)</t>
  </si>
  <si>
    <t>на 2021 год и плановый период 2022-2023года</t>
  </si>
  <si>
    <t>рег бюджет</t>
  </si>
  <si>
    <t>0600</t>
  </si>
  <si>
    <t>0605</t>
  </si>
  <si>
    <t>рег  бюджет</t>
  </si>
  <si>
    <t xml:space="preserve">район </t>
  </si>
  <si>
    <t>м б</t>
  </si>
  <si>
    <t xml:space="preserve">м б </t>
  </si>
  <si>
    <t>Другие вопросы в области окружающей среды</t>
  </si>
  <si>
    <r>
      <t>Д</t>
    </r>
    <r>
      <rPr>
        <sz val="10"/>
        <rFont val="Arial Cyr"/>
        <charset val="204"/>
      </rPr>
      <t>ругие вопросы в области окружающей среды</t>
    </r>
  </si>
  <si>
    <t>Дорожный фонд</t>
  </si>
  <si>
    <t>Другие вопросы в области национальной экономики (сельское хозяйство)</t>
  </si>
  <si>
    <t xml:space="preserve">Дорожное хозяйство (дорожные фонды)м Б </t>
  </si>
  <si>
    <t>Ассигнования 2021 год</t>
  </si>
  <si>
    <t>Ассигнования 2023год</t>
  </si>
  <si>
    <t xml:space="preserve">      №    от    19 ноября  2020 года</t>
  </si>
  <si>
    <t>Массовый спорт м/б</t>
  </si>
  <si>
    <t>культура м/б</t>
  </si>
  <si>
    <t>мбт район</t>
  </si>
  <si>
    <t xml:space="preserve">                                                                                                                       Приложение №3 </t>
  </si>
  <si>
    <t xml:space="preserve">      №   40 от    16 декабря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</si>
</sst>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29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b/>
      <i/>
      <sz val="9"/>
      <color rgb="FFC00000"/>
      <name val="Arial Cyr"/>
      <charset val="204"/>
    </font>
    <font>
      <sz val="10"/>
      <name val="MS Sans Serif"/>
    </font>
    <font>
      <b/>
      <i/>
      <sz val="9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rgb="FFC00000"/>
      <name val="Arial Cyr"/>
      <charset val="204"/>
    </font>
    <font>
      <sz val="1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i/>
      <sz val="10"/>
      <color rgb="FFC00000"/>
      <name val="Arial Cyr"/>
      <charset val="204"/>
    </font>
    <font>
      <sz val="10"/>
      <color rgb="FF0070C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9" fillId="0" borderId="3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" fontId="9" fillId="0" borderId="3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</xf>
    <xf numFmtId="49" fontId="12" fillId="0" borderId="3" xfId="0" applyNumberFormat="1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/>
    <xf numFmtId="49" fontId="14" fillId="0" borderId="3" xfId="0" applyNumberFormat="1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Border="1" applyAlignment="1" applyProtection="1">
      <alignment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 vertical="center" wrapText="1"/>
    </xf>
    <xf numFmtId="49" fontId="18" fillId="0" borderId="2" xfId="0" applyNumberFormat="1" applyFont="1" applyBorder="1" applyAlignment="1" applyProtection="1">
      <alignment horizontal="left" vertical="center" wrapText="1"/>
    </xf>
    <xf numFmtId="49" fontId="18" fillId="0" borderId="3" xfId="0" applyNumberFormat="1" applyFont="1" applyBorder="1" applyAlignment="1" applyProtection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4" fontId="19" fillId="0" borderId="3" xfId="0" applyNumberFormat="1" applyFont="1" applyBorder="1" applyAlignment="1" applyProtection="1">
      <alignment horizontal="right" vertical="center" wrapText="1"/>
    </xf>
    <xf numFmtId="0" fontId="16" fillId="0" borderId="0" xfId="0" applyFont="1" applyFill="1"/>
    <xf numFmtId="4" fontId="18" fillId="0" borderId="0" xfId="0" applyNumberFormat="1" applyFont="1" applyBorder="1" applyAlignment="1" applyProtection="1">
      <alignment horizontal="right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/>
    </xf>
    <xf numFmtId="49" fontId="18" fillId="0" borderId="2" xfId="0" applyNumberFormat="1" applyFont="1" applyBorder="1" applyAlignment="1" applyProtection="1">
      <alignment horizontal="left"/>
    </xf>
    <xf numFmtId="49" fontId="18" fillId="0" borderId="3" xfId="0" applyNumberFormat="1" applyFont="1" applyBorder="1" applyAlignment="1" applyProtection="1">
      <alignment horizontal="center"/>
    </xf>
    <xf numFmtId="4" fontId="18" fillId="0" borderId="3" xfId="0" applyNumberFormat="1" applyFont="1" applyBorder="1" applyAlignment="1" applyProtection="1">
      <alignment horizontal="right"/>
    </xf>
    <xf numFmtId="4" fontId="21" fillId="0" borderId="3" xfId="0" applyNumberFormat="1" applyFont="1" applyBorder="1" applyAlignment="1" applyProtection="1">
      <alignment horizontal="right" vertical="center" wrapText="1"/>
    </xf>
    <xf numFmtId="4" fontId="22" fillId="0" borderId="3" xfId="0" applyNumberFormat="1" applyFont="1" applyBorder="1" applyAlignment="1" applyProtection="1">
      <alignment horizontal="right" vertical="center" wrapText="1"/>
    </xf>
    <xf numFmtId="4" fontId="23" fillId="0" borderId="3" xfId="0" applyNumberFormat="1" applyFont="1" applyBorder="1" applyAlignment="1" applyProtection="1">
      <alignment horizontal="right" vertical="center" wrapText="1"/>
    </xf>
    <xf numFmtId="49" fontId="24" fillId="0" borderId="3" xfId="0" applyNumberFormat="1" applyFont="1" applyBorder="1" applyAlignment="1" applyProtection="1">
      <alignment horizontal="left" vertical="center" wrapText="1"/>
    </xf>
    <xf numFmtId="49" fontId="24" fillId="0" borderId="2" xfId="0" applyNumberFormat="1" applyFont="1" applyBorder="1" applyAlignment="1" applyProtection="1">
      <alignment horizontal="left" vertical="center" wrapText="1"/>
    </xf>
    <xf numFmtId="49" fontId="24" fillId="0" borderId="3" xfId="0" applyNumberFormat="1" applyFont="1" applyBorder="1" applyAlignment="1" applyProtection="1">
      <alignment horizontal="center" vertical="center" wrapText="1"/>
    </xf>
    <xf numFmtId="4" fontId="24" fillId="0" borderId="3" xfId="0" applyNumberFormat="1" applyFont="1" applyBorder="1" applyAlignment="1" applyProtection="1">
      <alignment horizontal="right" vertical="center" wrapText="1"/>
    </xf>
    <xf numFmtId="49" fontId="21" fillId="0" borderId="3" xfId="0" applyNumberFormat="1" applyFont="1" applyBorder="1" applyAlignment="1" applyProtection="1">
      <alignment horizontal="left" vertical="center" wrapText="1"/>
    </xf>
    <xf numFmtId="49" fontId="25" fillId="0" borderId="3" xfId="0" applyNumberFormat="1" applyFont="1" applyBorder="1" applyAlignment="1" applyProtection="1">
      <alignment horizontal="left" vertical="center" wrapText="1"/>
    </xf>
    <xf numFmtId="49" fontId="21" fillId="0" borderId="2" xfId="0" applyNumberFormat="1" applyFont="1" applyBorder="1" applyAlignment="1" applyProtection="1">
      <alignment horizontal="left" vertical="center" wrapText="1"/>
    </xf>
    <xf numFmtId="49" fontId="21" fillId="0" borderId="3" xfId="0" applyNumberFormat="1" applyFont="1" applyBorder="1" applyAlignment="1" applyProtection="1">
      <alignment horizontal="center" vertical="center" wrapText="1"/>
    </xf>
    <xf numFmtId="49" fontId="26" fillId="0" borderId="3" xfId="0" applyNumberFormat="1" applyFont="1" applyBorder="1" applyAlignment="1" applyProtection="1">
      <alignment horizontal="left" vertical="center" wrapText="1"/>
    </xf>
    <xf numFmtId="49" fontId="27" fillId="0" borderId="3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left" vertical="center" wrapText="1"/>
    </xf>
    <xf numFmtId="49" fontId="18" fillId="0" borderId="5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</xf>
    <xf numFmtId="4" fontId="18" fillId="0" borderId="4" xfId="0" applyNumberFormat="1" applyFont="1" applyFill="1" applyBorder="1" applyAlignment="1" applyProtection="1">
      <alignment horizontal="right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24" fillId="0" borderId="7" xfId="0" applyNumberFormat="1" applyFont="1" applyBorder="1" applyAlignment="1" applyProtection="1">
      <alignment horizontal="left" vertical="center" wrapText="1"/>
    </xf>
    <xf numFmtId="49" fontId="24" fillId="0" borderId="6" xfId="0" applyNumberFormat="1" applyFont="1" applyBorder="1" applyAlignment="1" applyProtection="1">
      <alignment horizontal="center" vertical="center" wrapText="1"/>
    </xf>
    <xf numFmtId="4" fontId="24" fillId="0" borderId="6" xfId="0" applyNumberFormat="1" applyFont="1" applyBorder="1" applyAlignment="1" applyProtection="1">
      <alignment horizontal="right" vertical="center" wrapText="1"/>
    </xf>
    <xf numFmtId="49" fontId="24" fillId="0" borderId="1" xfId="0" applyNumberFormat="1" applyFont="1" applyBorder="1" applyAlignment="1" applyProtection="1">
      <alignment horizontal="left" vertical="center" wrapText="1"/>
    </xf>
    <xf numFmtId="49" fontId="24" fillId="0" borderId="1" xfId="0" applyNumberFormat="1" applyFont="1" applyBorder="1" applyAlignment="1" applyProtection="1">
      <alignment horizontal="center" vertical="center" wrapText="1"/>
    </xf>
    <xf numFmtId="4" fontId="24" fillId="0" borderId="1" xfId="0" applyNumberFormat="1" applyFont="1" applyBorder="1" applyAlignment="1" applyProtection="1">
      <alignment horizontal="right" vertical="center" wrapText="1"/>
    </xf>
    <xf numFmtId="4" fontId="28" fillId="0" borderId="3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35" workbookViewId="0">
      <selection activeCell="I14" sqref="I14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13.109375" customWidth="1"/>
    <col min="8" max="10" width="9.109375" customWidth="1"/>
  </cols>
  <sheetData>
    <row r="1" spans="1:10" ht="13.2" x14ac:dyDescent="0.25">
      <c r="A1" s="77" t="s">
        <v>60</v>
      </c>
      <c r="B1" s="77"/>
      <c r="C1" s="77"/>
      <c r="D1" s="77"/>
      <c r="E1" s="77"/>
      <c r="F1" s="77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78"/>
      <c r="B6" s="78"/>
      <c r="C6" s="78"/>
      <c r="D6" s="78"/>
      <c r="E6" s="78"/>
      <c r="F6" s="78"/>
      <c r="G6" s="78"/>
      <c r="H6" s="78"/>
      <c r="I6" s="4"/>
      <c r="J6" s="4"/>
    </row>
    <row r="7" spans="1:10" s="11" customFormat="1" ht="13.2" x14ac:dyDescent="0.25">
      <c r="A7" s="79" t="s">
        <v>64</v>
      </c>
      <c r="B7" s="79"/>
      <c r="C7" s="79"/>
      <c r="D7" s="79"/>
      <c r="E7" s="79"/>
      <c r="F7" s="79"/>
      <c r="G7" s="79"/>
    </row>
    <row r="8" spans="1:10" s="11" customFormat="1" ht="13.2" x14ac:dyDescent="0.25">
      <c r="A8" s="79" t="s">
        <v>61</v>
      </c>
      <c r="B8" s="79"/>
      <c r="C8" s="79"/>
      <c r="D8" s="79"/>
      <c r="E8" s="79"/>
      <c r="F8" s="79"/>
      <c r="G8" s="79"/>
    </row>
    <row r="9" spans="1:10" ht="13.2" x14ac:dyDescent="0.25">
      <c r="A9" s="80" t="s">
        <v>69</v>
      </c>
      <c r="B9" s="80"/>
      <c r="C9" s="80"/>
      <c r="D9" s="80"/>
      <c r="E9" s="80"/>
      <c r="F9" s="80"/>
      <c r="G9" s="80"/>
    </row>
    <row r="10" spans="1:10" ht="1.2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3.2" x14ac:dyDescent="0.25">
      <c r="A12" s="7" t="s">
        <v>52</v>
      </c>
      <c r="B12" s="14" t="s">
        <v>46</v>
      </c>
      <c r="C12" s="15"/>
      <c r="D12" s="12">
        <f>D13+D14+D15+D16+D17+D18</f>
        <v>12246540</v>
      </c>
      <c r="E12" s="12">
        <f t="shared" ref="E12:F12" si="0">E13+E14+E15+E16+E17+E18</f>
        <v>12102100</v>
      </c>
      <c r="F12" s="12">
        <f t="shared" si="0"/>
        <v>12146570</v>
      </c>
    </row>
    <row r="13" spans="1:10" ht="51" x14ac:dyDescent="0.25">
      <c r="A13" s="16" t="s">
        <v>13</v>
      </c>
      <c r="B13" s="14"/>
      <c r="C13" s="15" t="s">
        <v>14</v>
      </c>
      <c r="D13" s="12">
        <v>200000</v>
      </c>
      <c r="E13" s="12">
        <v>200000</v>
      </c>
      <c r="F13" s="12">
        <v>200000</v>
      </c>
    </row>
    <row r="14" spans="1:10" ht="61.2" x14ac:dyDescent="0.25">
      <c r="A14" s="16" t="s">
        <v>11</v>
      </c>
      <c r="B14" s="14"/>
      <c r="C14" s="15" t="s">
        <v>12</v>
      </c>
      <c r="D14" s="12">
        <v>10894120</v>
      </c>
      <c r="E14" s="12">
        <v>11295000</v>
      </c>
      <c r="F14" s="12">
        <v>11320000</v>
      </c>
    </row>
    <row r="15" spans="1:10" ht="51" x14ac:dyDescent="0.25">
      <c r="A15" s="16" t="s">
        <v>7</v>
      </c>
      <c r="B15" s="14"/>
      <c r="C15" s="15" t="s">
        <v>8</v>
      </c>
      <c r="D15" s="12">
        <v>150860</v>
      </c>
      <c r="E15" s="12">
        <v>156900</v>
      </c>
      <c r="F15" s="12">
        <v>163170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600000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100000</v>
      </c>
      <c r="E17" s="12">
        <v>100000</v>
      </c>
      <c r="F17" s="12">
        <v>100000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301560</v>
      </c>
      <c r="E18" s="12">
        <v>350200</v>
      </c>
      <c r="F18" s="12">
        <v>363400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278300</v>
      </c>
      <c r="E23" s="12">
        <v>266400</v>
      </c>
      <c r="F23" s="12"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278300</v>
      </c>
      <c r="E24" s="12">
        <v>266400</v>
      </c>
      <c r="F24" s="12">
        <v>0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f>D26+D27</f>
        <v>400000</v>
      </c>
      <c r="E25" s="12">
        <f t="shared" ref="E25:F25" si="1">E26+E27</f>
        <v>400000</v>
      </c>
      <c r="F25" s="12">
        <f t="shared" si="1"/>
        <v>500000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400000</v>
      </c>
      <c r="E26" s="12">
        <v>400000</v>
      </c>
      <c r="F26" s="12">
        <v>500000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23573773</v>
      </c>
      <c r="E28" s="12">
        <f t="shared" ref="E28:F28" si="2">E29+E30+E32</f>
        <v>5150400</v>
      </c>
      <c r="F28" s="12">
        <f t="shared" si="2"/>
        <v>5040400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22993773</v>
      </c>
      <c r="E29" s="12">
        <v>5070400</v>
      </c>
      <c r="F29" s="12">
        <v>4950400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520000</v>
      </c>
      <c r="E30" s="12">
        <v>20000</v>
      </c>
      <c r="F30" s="12">
        <v>20000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60000</v>
      </c>
      <c r="E32" s="12">
        <v>60000</v>
      </c>
      <c r="F32" s="12">
        <v>70000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7861499</v>
      </c>
      <c r="E33" s="12">
        <f t="shared" ref="E33:F33" si="3">E35+E36+E37</f>
        <v>6780600</v>
      </c>
      <c r="F33" s="12">
        <f t="shared" si="3"/>
        <v>6875030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1314500</v>
      </c>
      <c r="E35" s="12">
        <v>1345000</v>
      </c>
      <c r="F35" s="12">
        <v>1345000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130380</v>
      </c>
      <c r="E36" s="12">
        <v>135600</v>
      </c>
      <c r="F36" s="12">
        <v>141030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6416619</v>
      </c>
      <c r="E37" s="12">
        <v>5300000</v>
      </c>
      <c r="F37" s="12">
        <v>5389000</v>
      </c>
    </row>
    <row r="38" spans="1:6" ht="13.2" x14ac:dyDescent="0.25">
      <c r="A38" s="7" t="s">
        <v>56</v>
      </c>
      <c r="B38" s="14" t="s">
        <v>50</v>
      </c>
      <c r="C38" s="15"/>
      <c r="D38" s="12">
        <v>273700</v>
      </c>
      <c r="E38" s="12">
        <v>290000</v>
      </c>
      <c r="F38" s="12">
        <v>300000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273700</v>
      </c>
      <c r="E39" s="12">
        <v>290000</v>
      </c>
      <c r="F39" s="12">
        <v>300000</v>
      </c>
    </row>
    <row r="40" spans="1:6" ht="24" x14ac:dyDescent="0.25">
      <c r="A40" s="7" t="s">
        <v>57</v>
      </c>
      <c r="B40" s="14" t="s">
        <v>51</v>
      </c>
      <c r="C40" s="15"/>
      <c r="D40" s="12">
        <v>14634800</v>
      </c>
      <c r="E40" s="12">
        <v>13880000</v>
      </c>
      <c r="F40" s="12">
        <v>14927000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14634800</v>
      </c>
      <c r="E41" s="12">
        <v>13880000</v>
      </c>
      <c r="F41" s="12">
        <v>14927000</v>
      </c>
    </row>
    <row r="42" spans="1:6" ht="13.2" x14ac:dyDescent="0.25">
      <c r="A42" s="7" t="s">
        <v>39</v>
      </c>
      <c r="B42" s="14" t="s">
        <v>59</v>
      </c>
      <c r="C42" s="15"/>
      <c r="D42" s="12">
        <v>1040000</v>
      </c>
      <c r="E42" s="12">
        <v>1100000</v>
      </c>
      <c r="F42" s="12">
        <v>1100000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1040000</v>
      </c>
      <c r="E43" s="12">
        <v>1100000</v>
      </c>
      <c r="F43" s="12">
        <v>1100000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650000</v>
      </c>
      <c r="E45" s="12">
        <v>500000</v>
      </c>
      <c r="F45" s="12">
        <v>900000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650000</v>
      </c>
      <c r="E46" s="12">
        <v>500000</v>
      </c>
      <c r="F46" s="12">
        <v>900000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60958612</v>
      </c>
      <c r="E47" s="21">
        <f>E45+E42+E40+E38+E33+E28+E25+E23+E12</f>
        <v>40469500</v>
      </c>
      <c r="F47" s="21">
        <f>F45+F42+F40+F38+F33+F28+F25+F23+F12</f>
        <v>41789000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14" workbookViewId="0">
      <selection activeCell="A7" sqref="A7:G7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0.33203125" customWidth="1"/>
    <col min="8" max="10" width="9.109375" customWidth="1"/>
  </cols>
  <sheetData>
    <row r="1" spans="1:10" ht="13.2" x14ac:dyDescent="0.25">
      <c r="A1" s="77" t="s">
        <v>60</v>
      </c>
      <c r="B1" s="77"/>
      <c r="C1" s="77"/>
      <c r="D1" s="77"/>
      <c r="E1" s="77"/>
      <c r="F1" s="77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78"/>
      <c r="B6" s="78"/>
      <c r="C6" s="78"/>
      <c r="D6" s="78"/>
      <c r="E6" s="78"/>
      <c r="F6" s="78"/>
      <c r="G6" s="78"/>
      <c r="H6" s="78"/>
      <c r="I6" s="4"/>
      <c r="J6" s="4"/>
    </row>
    <row r="7" spans="1:10" s="11" customFormat="1" ht="13.2" x14ac:dyDescent="0.25">
      <c r="A7" s="79" t="s">
        <v>64</v>
      </c>
      <c r="B7" s="79"/>
      <c r="C7" s="79"/>
      <c r="D7" s="79"/>
      <c r="E7" s="79"/>
      <c r="F7" s="79"/>
      <c r="G7" s="79"/>
    </row>
    <row r="8" spans="1:10" s="11" customFormat="1" ht="13.2" x14ac:dyDescent="0.25">
      <c r="A8" s="79" t="s">
        <v>61</v>
      </c>
      <c r="B8" s="79"/>
      <c r="C8" s="79"/>
      <c r="D8" s="79"/>
      <c r="E8" s="79"/>
      <c r="F8" s="79"/>
      <c r="G8" s="79"/>
    </row>
    <row r="9" spans="1:10" ht="21" customHeight="1" x14ac:dyDescent="0.25">
      <c r="A9" s="80" t="s">
        <v>69</v>
      </c>
      <c r="B9" s="80"/>
      <c r="C9" s="80"/>
      <c r="D9" s="80"/>
      <c r="E9" s="80"/>
      <c r="F9" s="80"/>
      <c r="G9" s="80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 x14ac:dyDescent="0.25">
      <c r="A12" s="7" t="s">
        <v>52</v>
      </c>
      <c r="B12" s="14" t="s">
        <v>46</v>
      </c>
      <c r="C12" s="15"/>
      <c r="D12" s="12">
        <f>D13+D14+D15+D16+D17+D18</f>
        <v>12246.54</v>
      </c>
      <c r="E12" s="12">
        <f t="shared" ref="E12:F12" si="0">E13+E14+E15+E16+E17+E18</f>
        <v>12102.1</v>
      </c>
      <c r="F12" s="12">
        <f t="shared" si="0"/>
        <v>12146.57</v>
      </c>
    </row>
    <row r="13" spans="1:10" ht="51" x14ac:dyDescent="0.25">
      <c r="A13" s="16" t="s">
        <v>13</v>
      </c>
      <c r="B13" s="14"/>
      <c r="C13" s="15" t="s">
        <v>14</v>
      </c>
      <c r="D13" s="12">
        <v>200</v>
      </c>
      <c r="E13" s="12">
        <v>200</v>
      </c>
      <c r="F13" s="12">
        <v>200</v>
      </c>
    </row>
    <row r="14" spans="1:10" ht="61.2" x14ac:dyDescent="0.25">
      <c r="A14" s="16" t="s">
        <v>11</v>
      </c>
      <c r="B14" s="14"/>
      <c r="C14" s="15" t="s">
        <v>12</v>
      </c>
      <c r="D14" s="12">
        <v>10894.12</v>
      </c>
      <c r="E14" s="12">
        <v>11295</v>
      </c>
      <c r="F14" s="12">
        <v>11320</v>
      </c>
    </row>
    <row r="15" spans="1:10" ht="51" x14ac:dyDescent="0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600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278.3</v>
      </c>
      <c r="E23" s="12">
        <v>266.39999999999998</v>
      </c>
      <c r="F23" s="12"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278.3</v>
      </c>
      <c r="E24" s="12">
        <v>266.39999999999998</v>
      </c>
      <c r="F24" s="12">
        <v>0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400</v>
      </c>
      <c r="E25" s="12">
        <v>400</v>
      </c>
      <c r="F25" s="12">
        <v>500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400</v>
      </c>
      <c r="E26" s="12">
        <v>400</v>
      </c>
      <c r="F26" s="12">
        <v>500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23573.77</v>
      </c>
      <c r="E28" s="12">
        <f>E29+E30+E32</f>
        <v>4941</v>
      </c>
      <c r="F28" s="12">
        <f>F29+F30+F32</f>
        <v>4662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22993.77</v>
      </c>
      <c r="E29" s="12">
        <v>4861</v>
      </c>
      <c r="F29" s="12">
        <v>4572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520</v>
      </c>
      <c r="E30" s="12">
        <v>20</v>
      </c>
      <c r="F30" s="12">
        <v>20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7861.5</v>
      </c>
      <c r="E33" s="12">
        <v>6780.6</v>
      </c>
      <c r="F33" s="12">
        <v>6875.03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1314.5</v>
      </c>
      <c r="E35" s="12">
        <v>1345</v>
      </c>
      <c r="F35" s="12">
        <v>1345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130.38</v>
      </c>
      <c r="E36" s="12">
        <v>135.6</v>
      </c>
      <c r="F36" s="12">
        <v>141.03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6416.62</v>
      </c>
      <c r="E37" s="12">
        <v>5300</v>
      </c>
      <c r="F37" s="12">
        <v>5389</v>
      </c>
    </row>
    <row r="38" spans="1:6" ht="13.2" x14ac:dyDescent="0.25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 x14ac:dyDescent="0.25">
      <c r="A40" s="7" t="s">
        <v>57</v>
      </c>
      <c r="B40" s="14" t="s">
        <v>51</v>
      </c>
      <c r="C40" s="15"/>
      <c r="D40" s="12">
        <v>14634.8</v>
      </c>
      <c r="E40" s="12">
        <v>13880</v>
      </c>
      <c r="F40" s="12">
        <v>14927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14634.8</v>
      </c>
      <c r="E41" s="12">
        <v>13880</v>
      </c>
      <c r="F41" s="12">
        <v>14927</v>
      </c>
    </row>
    <row r="42" spans="1:6" ht="13.2" x14ac:dyDescent="0.25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60958.61</v>
      </c>
      <c r="E47" s="21">
        <f>E45+E42+E40+E38+E33+E28+E25+E23+E12</f>
        <v>40260.1</v>
      </c>
      <c r="F47" s="21">
        <f>F45+F42+F40+F38+F33+F28+F25+F23+F12</f>
        <v>41410.6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35" workbookViewId="0">
      <selection activeCell="F41" sqref="F41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0.33203125" customWidth="1"/>
    <col min="8" max="10" width="9.109375" customWidth="1"/>
  </cols>
  <sheetData>
    <row r="1" spans="1:10" ht="13.2" x14ac:dyDescent="0.25">
      <c r="A1" s="77" t="s">
        <v>60</v>
      </c>
      <c r="B1" s="77"/>
      <c r="C1" s="77"/>
      <c r="D1" s="77"/>
      <c r="E1" s="77"/>
      <c r="F1" s="77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70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78"/>
      <c r="B6" s="78"/>
      <c r="C6" s="78"/>
      <c r="D6" s="78"/>
      <c r="E6" s="78"/>
      <c r="F6" s="78"/>
      <c r="G6" s="78"/>
      <c r="H6" s="78"/>
      <c r="I6" s="4"/>
      <c r="J6" s="4"/>
    </row>
    <row r="7" spans="1:10" s="11" customFormat="1" ht="13.2" x14ac:dyDescent="0.25">
      <c r="A7" s="79" t="s">
        <v>64</v>
      </c>
      <c r="B7" s="79"/>
      <c r="C7" s="79"/>
      <c r="D7" s="79"/>
      <c r="E7" s="79"/>
      <c r="F7" s="79"/>
      <c r="G7" s="79"/>
    </row>
    <row r="8" spans="1:10" s="11" customFormat="1" ht="13.2" x14ac:dyDescent="0.25">
      <c r="A8" s="79" t="s">
        <v>61</v>
      </c>
      <c r="B8" s="79"/>
      <c r="C8" s="79"/>
      <c r="D8" s="79"/>
      <c r="E8" s="79"/>
      <c r="F8" s="79"/>
      <c r="G8" s="79"/>
    </row>
    <row r="9" spans="1:10" ht="21" customHeight="1" x14ac:dyDescent="0.25">
      <c r="A9" s="80" t="s">
        <v>69</v>
      </c>
      <c r="B9" s="80"/>
      <c r="C9" s="80"/>
      <c r="D9" s="80"/>
      <c r="E9" s="80"/>
      <c r="F9" s="80"/>
      <c r="G9" s="80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 x14ac:dyDescent="0.25">
      <c r="A12" s="7" t="s">
        <v>52</v>
      </c>
      <c r="B12" s="14" t="s">
        <v>46</v>
      </c>
      <c r="C12" s="15"/>
      <c r="D12" s="12">
        <f>D13+D14+D15+D16+D17+D18</f>
        <v>12537.460000000001</v>
      </c>
      <c r="E12" s="12">
        <f t="shared" ref="E12:F12" si="0">E13+E14+E15+E16+E17+E18</f>
        <v>12105.62</v>
      </c>
      <c r="F12" s="12">
        <f t="shared" si="0"/>
        <v>12150.09</v>
      </c>
    </row>
    <row r="13" spans="1:10" ht="51" x14ac:dyDescent="0.25">
      <c r="A13" s="16" t="s">
        <v>13</v>
      </c>
      <c r="B13" s="14"/>
      <c r="C13" s="15" t="s">
        <v>14</v>
      </c>
      <c r="D13" s="12">
        <v>0</v>
      </c>
      <c r="E13" s="12">
        <v>200</v>
      </c>
      <c r="F13" s="12">
        <v>200</v>
      </c>
    </row>
    <row r="14" spans="1:10" ht="61.2" x14ac:dyDescent="0.25">
      <c r="A14" s="16" t="s">
        <v>11</v>
      </c>
      <c r="B14" s="14"/>
      <c r="C14" s="15" t="s">
        <v>12</v>
      </c>
      <c r="D14" s="12">
        <v>11622.02</v>
      </c>
      <c r="E14" s="12">
        <v>11298.52</v>
      </c>
      <c r="F14" s="12">
        <v>11323.52</v>
      </c>
    </row>
    <row r="15" spans="1:10" ht="51" x14ac:dyDescent="0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463.02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278.3</v>
      </c>
      <c r="E23" s="12">
        <v>281.39999999999998</v>
      </c>
      <c r="F23" s="12">
        <v>291.5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278.3</v>
      </c>
      <c r="E24" s="12">
        <v>281.39999999999998</v>
      </c>
      <c r="F24" s="12">
        <v>291.5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119</v>
      </c>
      <c r="E25" s="12">
        <v>400</v>
      </c>
      <c r="F25" s="12">
        <v>500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119</v>
      </c>
      <c r="E26" s="12">
        <v>400</v>
      </c>
      <c r="F26" s="12">
        <v>500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24998.959999999999</v>
      </c>
      <c r="E28" s="12">
        <f>E29+E30+E32</f>
        <v>2754</v>
      </c>
      <c r="F28" s="12">
        <f>F29+F30+F32</f>
        <v>15632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24281.98</v>
      </c>
      <c r="E29" s="12">
        <v>2674</v>
      </c>
      <c r="F29" s="12">
        <v>15542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656.98</v>
      </c>
      <c r="E30" s="12">
        <v>20</v>
      </c>
      <c r="F30" s="12">
        <v>20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9435.1</v>
      </c>
      <c r="E33" s="12">
        <f t="shared" ref="E33:F33" si="1">E35+E36+E37</f>
        <v>6780.6</v>
      </c>
      <c r="F33" s="12">
        <f t="shared" si="1"/>
        <v>20200.93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1404.5</v>
      </c>
      <c r="E35" s="12">
        <v>1345</v>
      </c>
      <c r="F35" s="12">
        <v>1345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330.38</v>
      </c>
      <c r="E36" s="12">
        <v>135.6</v>
      </c>
      <c r="F36" s="12">
        <v>13466.93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7700.22</v>
      </c>
      <c r="E37" s="12">
        <v>5300</v>
      </c>
      <c r="F37" s="12">
        <v>5389</v>
      </c>
    </row>
    <row r="38" spans="1:6" ht="13.2" x14ac:dyDescent="0.25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 x14ac:dyDescent="0.25">
      <c r="A40" s="7" t="s">
        <v>57</v>
      </c>
      <c r="B40" s="14" t="s">
        <v>51</v>
      </c>
      <c r="C40" s="15"/>
      <c r="D40" s="12">
        <v>18346.689999999999</v>
      </c>
      <c r="E40" s="12">
        <v>14199.8</v>
      </c>
      <c r="F40" s="12">
        <v>15246.8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18346.689999999999</v>
      </c>
      <c r="E41" s="12">
        <v>14199.8</v>
      </c>
      <c r="F41" s="12">
        <v>15246.8</v>
      </c>
    </row>
    <row r="42" spans="1:6" ht="13.2" x14ac:dyDescent="0.25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67679.209999999992</v>
      </c>
      <c r="E47" s="21">
        <f t="shared" ref="E47:F47" si="2">E12+E23+E25+E28+E33+E38+E40+E42+E45</f>
        <v>38411.42</v>
      </c>
      <c r="F47" s="21">
        <f t="shared" si="2"/>
        <v>66321.320000000007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topLeftCell="A25" workbookViewId="0">
      <selection activeCell="A30" sqref="A30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81" t="s">
        <v>73</v>
      </c>
      <c r="B1" s="81"/>
      <c r="C1" s="81"/>
      <c r="D1" s="81"/>
      <c r="E1" s="81"/>
      <c r="F1" s="81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78"/>
      <c r="B6" s="78"/>
      <c r="C6" s="78"/>
      <c r="D6" s="78"/>
      <c r="E6" s="78"/>
      <c r="F6" s="78"/>
      <c r="G6" s="78"/>
      <c r="H6" s="78"/>
      <c r="I6" s="4"/>
      <c r="J6" s="4"/>
    </row>
    <row r="7" spans="1:10" s="11" customFormat="1" ht="13.2" x14ac:dyDescent="0.25">
      <c r="A7" s="79" t="s">
        <v>64</v>
      </c>
      <c r="B7" s="79"/>
      <c r="C7" s="79"/>
      <c r="D7" s="79"/>
      <c r="E7" s="79"/>
      <c r="F7" s="79"/>
      <c r="G7" s="79"/>
    </row>
    <row r="8" spans="1:10" s="11" customFormat="1" ht="13.2" x14ac:dyDescent="0.25">
      <c r="A8" s="79" t="s">
        <v>61</v>
      </c>
      <c r="B8" s="79"/>
      <c r="C8" s="79"/>
      <c r="D8" s="79"/>
      <c r="E8" s="79"/>
      <c r="F8" s="79"/>
      <c r="G8" s="79"/>
    </row>
    <row r="9" spans="1:10" ht="21" customHeight="1" x14ac:dyDescent="0.25">
      <c r="A9" s="80" t="s">
        <v>72</v>
      </c>
      <c r="B9" s="80"/>
      <c r="C9" s="80"/>
      <c r="D9" s="80"/>
      <c r="E9" s="80"/>
      <c r="F9" s="80"/>
      <c r="G9" s="80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 x14ac:dyDescent="0.25">
      <c r="A12" s="7" t="s">
        <v>52</v>
      </c>
      <c r="B12" s="25" t="s">
        <v>46</v>
      </c>
      <c r="C12" s="26"/>
      <c r="D12" s="27">
        <f>D13+D14+D15+D16+D17+D18</f>
        <v>12407.539999999999</v>
      </c>
      <c r="E12" s="27">
        <f t="shared" ref="E12:F12" si="0">E13+E14+E15+E16+E17+E18</f>
        <v>12457.51</v>
      </c>
      <c r="F12" s="27">
        <f t="shared" si="0"/>
        <v>12851.16</v>
      </c>
    </row>
    <row r="13" spans="1:10" ht="51" x14ac:dyDescent="0.2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1.2" x14ac:dyDescent="0.25">
      <c r="A14" s="16" t="s">
        <v>11</v>
      </c>
      <c r="B14" s="14"/>
      <c r="C14" s="15" t="s">
        <v>12</v>
      </c>
      <c r="D14" s="12">
        <v>11700</v>
      </c>
      <c r="E14" s="12">
        <v>11730.11</v>
      </c>
      <c r="F14" s="12">
        <v>12122.16</v>
      </c>
    </row>
    <row r="15" spans="1:10" ht="51" x14ac:dyDescent="0.25">
      <c r="A15" s="16" t="s">
        <v>7</v>
      </c>
      <c r="B15" s="14"/>
      <c r="C15" s="15" t="s">
        <v>8</v>
      </c>
      <c r="D15" s="12">
        <v>156.9</v>
      </c>
      <c r="E15" s="12">
        <v>164</v>
      </c>
      <c r="F15" s="12">
        <v>164</v>
      </c>
    </row>
    <row r="16" spans="1:10" ht="19.8" hidden="1" customHeight="1" x14ac:dyDescent="0.25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7" t="s">
        <v>15</v>
      </c>
      <c r="B23" s="25"/>
      <c r="C23" s="26"/>
      <c r="D23" s="27">
        <v>281.39999999999998</v>
      </c>
      <c r="E23" s="27">
        <f>E24</f>
        <v>291.5</v>
      </c>
      <c r="F23" s="27">
        <f t="shared" ref="F23:G23" si="1">F24</f>
        <v>292</v>
      </c>
      <c r="G23" s="12">
        <f t="shared" si="1"/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281.39999999999998</v>
      </c>
      <c r="E24" s="12">
        <v>291.5</v>
      </c>
      <c r="F24" s="12">
        <v>292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100</v>
      </c>
      <c r="E25" s="12">
        <f t="shared" ref="E25" si="2">E26</f>
        <v>150</v>
      </c>
      <c r="F25" s="12">
        <v>150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100</v>
      </c>
      <c r="E26" s="12">
        <v>150</v>
      </c>
      <c r="F26" s="12">
        <v>150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25" t="s">
        <v>48</v>
      </c>
      <c r="C28" s="26"/>
      <c r="D28" s="27">
        <f>D29+D30+D31+D33</f>
        <v>32321.21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24">
        <v>31641.21</v>
      </c>
      <c r="E29" s="24">
        <v>17988</v>
      </c>
      <c r="F29" s="24">
        <v>5121.6000000000004</v>
      </c>
    </row>
    <row r="30" spans="1:7" ht="20.399999999999999" outlineLevel="1" x14ac:dyDescent="0.25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" customHeight="1" outlineLevel="1" x14ac:dyDescent="0.25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t="13.2" hidden="1" outlineLevel="1" x14ac:dyDescent="0.25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ht="13.2" outlineLevel="1" x14ac:dyDescent="0.25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" customHeight="1" collapsed="1" x14ac:dyDescent="0.25">
      <c r="A34" s="7" t="s">
        <v>55</v>
      </c>
      <c r="B34" s="25" t="s">
        <v>49</v>
      </c>
      <c r="C34" s="26"/>
      <c r="D34" s="27">
        <f>D36+D37+D38</f>
        <v>11197.41</v>
      </c>
      <c r="E34" s="27">
        <f t="shared" ref="E34" si="4">E36+E37+E38</f>
        <v>22090.61</v>
      </c>
      <c r="F34" s="27">
        <f>F36+F37+F38</f>
        <v>8819.9599999999991</v>
      </c>
    </row>
    <row r="35" spans="1:6" ht="13.2" hidden="1" outlineLevel="1" x14ac:dyDescent="0.25">
      <c r="A35" s="16"/>
      <c r="B35" s="14"/>
      <c r="C35" s="15"/>
      <c r="D35" s="12"/>
      <c r="E35" s="12"/>
      <c r="F35" s="12"/>
    </row>
    <row r="36" spans="1:6" ht="13.2" outlineLevel="1" x14ac:dyDescent="0.25">
      <c r="A36" s="16" t="s">
        <v>31</v>
      </c>
      <c r="B36" s="14"/>
      <c r="C36" s="15" t="s">
        <v>32</v>
      </c>
      <c r="D36" s="12">
        <v>1500</v>
      </c>
      <c r="E36" s="12">
        <v>1345</v>
      </c>
      <c r="F36" s="12">
        <v>1345</v>
      </c>
    </row>
    <row r="37" spans="1:6" ht="13.2" outlineLevel="1" x14ac:dyDescent="0.25">
      <c r="A37" s="16" t="s">
        <v>33</v>
      </c>
      <c r="B37" s="14"/>
      <c r="C37" s="15" t="s">
        <v>34</v>
      </c>
      <c r="D37" s="12">
        <v>406.28</v>
      </c>
      <c r="E37" s="12">
        <v>13825.9</v>
      </c>
      <c r="F37" s="12">
        <v>381</v>
      </c>
    </row>
    <row r="38" spans="1:6" ht="13.2" outlineLevel="1" x14ac:dyDescent="0.25">
      <c r="A38" s="16" t="s">
        <v>29</v>
      </c>
      <c r="B38" s="14"/>
      <c r="C38" s="15" t="s">
        <v>30</v>
      </c>
      <c r="D38" s="24">
        <v>9291.1299999999992</v>
      </c>
      <c r="E38" s="24">
        <v>6919.71</v>
      </c>
      <c r="F38" s="24">
        <v>7093.96</v>
      </c>
    </row>
    <row r="39" spans="1:6" ht="13.2" x14ac:dyDescent="0.25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ht="13.2" outlineLevel="1" x14ac:dyDescent="0.25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 x14ac:dyDescent="0.25">
      <c r="A41" s="7" t="s">
        <v>57</v>
      </c>
      <c r="B41" s="25" t="s">
        <v>51</v>
      </c>
      <c r="C41" s="26"/>
      <c r="D41" s="27">
        <v>14750</v>
      </c>
      <c r="E41" s="27">
        <f>E42</f>
        <v>15076</v>
      </c>
      <c r="F41" s="27">
        <v>15325</v>
      </c>
    </row>
    <row r="42" spans="1:6" ht="13.2" outlineLevel="1" x14ac:dyDescent="0.25">
      <c r="A42" s="16" t="s">
        <v>37</v>
      </c>
      <c r="B42" s="14"/>
      <c r="C42" s="15" t="s">
        <v>38</v>
      </c>
      <c r="D42" s="12">
        <v>14750</v>
      </c>
      <c r="E42" s="12">
        <v>15076</v>
      </c>
      <c r="F42" s="12">
        <v>15325</v>
      </c>
    </row>
    <row r="43" spans="1:6" ht="13.2" x14ac:dyDescent="0.25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ht="13.2" outlineLevel="1" x14ac:dyDescent="0.25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 x14ac:dyDescent="0.25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 ht="13.2" x14ac:dyDescent="0.25">
      <c r="A46" s="7" t="s">
        <v>58</v>
      </c>
      <c r="B46" s="25" t="s">
        <v>44</v>
      </c>
      <c r="C46" s="26"/>
      <c r="D46" s="27">
        <v>500</v>
      </c>
      <c r="E46" s="27">
        <v>300</v>
      </c>
      <c r="F46" s="27">
        <v>300</v>
      </c>
    </row>
    <row r="47" spans="1:6" ht="13.2" outlineLevel="1" x14ac:dyDescent="0.25">
      <c r="A47" s="16" t="s">
        <v>43</v>
      </c>
      <c r="B47" s="14"/>
      <c r="C47" s="15" t="s">
        <v>44</v>
      </c>
      <c r="D47" s="12">
        <v>500</v>
      </c>
      <c r="E47" s="12">
        <v>300</v>
      </c>
      <c r="F47" s="12">
        <v>300</v>
      </c>
    </row>
    <row r="48" spans="1:6" ht="18" customHeight="1" x14ac:dyDescent="0.25">
      <c r="A48" s="18"/>
      <c r="B48" s="19" t="s">
        <v>45</v>
      </c>
      <c r="C48" s="20"/>
      <c r="D48" s="28">
        <f>D12+D23+D25+D28+D34+D39+D41+D43+D46</f>
        <v>73126.320000000007</v>
      </c>
      <c r="E48" s="28">
        <f>E12+E23+E25+E28+E34+E39+E41+E43+E46</f>
        <v>70458.62</v>
      </c>
      <c r="F48" s="28">
        <f>F12+F23+F25+F28+F34+F39+F41+F43+F46</f>
        <v>45219.72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workbookViewId="0">
      <selection activeCell="E4" sqref="E4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81" t="s">
        <v>73</v>
      </c>
      <c r="B1" s="81"/>
      <c r="C1" s="81"/>
      <c r="D1" s="81"/>
      <c r="E1" s="81"/>
      <c r="F1" s="81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78"/>
      <c r="B6" s="78"/>
      <c r="C6" s="78"/>
      <c r="D6" s="78"/>
      <c r="E6" s="78"/>
      <c r="F6" s="78"/>
      <c r="G6" s="78"/>
      <c r="H6" s="78"/>
      <c r="I6" s="4"/>
      <c r="J6" s="4"/>
    </row>
    <row r="7" spans="1:10" s="11" customFormat="1" ht="13.2" x14ac:dyDescent="0.25">
      <c r="A7" s="79" t="s">
        <v>64</v>
      </c>
      <c r="B7" s="79"/>
      <c r="C7" s="79"/>
      <c r="D7" s="79"/>
      <c r="E7" s="79"/>
      <c r="F7" s="79"/>
      <c r="G7" s="79"/>
    </row>
    <row r="8" spans="1:10" s="11" customFormat="1" ht="13.2" x14ac:dyDescent="0.25">
      <c r="A8" s="79" t="s">
        <v>61</v>
      </c>
      <c r="B8" s="79"/>
      <c r="C8" s="79"/>
      <c r="D8" s="79"/>
      <c r="E8" s="79"/>
      <c r="F8" s="79"/>
      <c r="G8" s="79"/>
    </row>
    <row r="9" spans="1:10" ht="21" customHeight="1" x14ac:dyDescent="0.25">
      <c r="A9" s="80" t="s">
        <v>72</v>
      </c>
      <c r="B9" s="80"/>
      <c r="C9" s="80"/>
      <c r="D9" s="80"/>
      <c r="E9" s="80"/>
      <c r="F9" s="80"/>
      <c r="G9" s="80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 x14ac:dyDescent="0.25">
      <c r="A12" s="7" t="s">
        <v>52</v>
      </c>
      <c r="B12" s="25" t="s">
        <v>46</v>
      </c>
      <c r="C12" s="26"/>
      <c r="D12" s="27">
        <f>D13+D14+D15+D16+D17+D18</f>
        <v>12464.84</v>
      </c>
      <c r="E12" s="27">
        <f t="shared" ref="E12:F12" si="0">E13+E14+E15+E16+E17+E18</f>
        <v>12854.6</v>
      </c>
      <c r="F12" s="27">
        <f t="shared" si="0"/>
        <v>13234.2</v>
      </c>
    </row>
    <row r="13" spans="1:10" ht="51" x14ac:dyDescent="0.2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1.2" x14ac:dyDescent="0.25">
      <c r="A14" s="16" t="s">
        <v>11</v>
      </c>
      <c r="B14" s="14"/>
      <c r="C14" s="15" t="s">
        <v>12</v>
      </c>
      <c r="D14" s="12">
        <v>11750</v>
      </c>
      <c r="E14" s="12">
        <v>12122</v>
      </c>
      <c r="F14" s="12">
        <v>12500</v>
      </c>
    </row>
    <row r="15" spans="1:10" ht="51" x14ac:dyDescent="0.25">
      <c r="A15" s="16" t="s">
        <v>7</v>
      </c>
      <c r="B15" s="14"/>
      <c r="C15" s="15" t="s">
        <v>8</v>
      </c>
      <c r="D15" s="24">
        <v>164.2</v>
      </c>
      <c r="E15" s="24">
        <v>169.2</v>
      </c>
      <c r="F15" s="24">
        <v>169.2</v>
      </c>
    </row>
    <row r="16" spans="1:10" ht="19.8" hidden="1" customHeight="1" x14ac:dyDescent="0.25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7" t="s">
        <v>15</v>
      </c>
      <c r="B23" s="25"/>
      <c r="C23" s="26"/>
      <c r="D23" s="27">
        <v>281.39999999999998</v>
      </c>
      <c r="E23" s="27">
        <f>E24</f>
        <v>292</v>
      </c>
      <c r="F23" s="27">
        <f t="shared" ref="F23:G23" si="1">F24</f>
        <v>292</v>
      </c>
      <c r="G23" s="12">
        <f t="shared" si="1"/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291.5</v>
      </c>
      <c r="E24" s="12">
        <v>292</v>
      </c>
      <c r="F24" s="12">
        <v>292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f>D26</f>
        <v>200</v>
      </c>
      <c r="E25" s="12">
        <f t="shared" ref="E25" si="2">E26</f>
        <v>200</v>
      </c>
      <c r="F25" s="12">
        <v>150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200</v>
      </c>
      <c r="E26" s="12">
        <v>200</v>
      </c>
      <c r="F26" s="12">
        <v>250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25" t="s">
        <v>48</v>
      </c>
      <c r="C28" s="26"/>
      <c r="D28" s="27">
        <f>D29+D30+D31+D33</f>
        <v>8772.2099999999991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24">
        <v>8092.21</v>
      </c>
      <c r="E29" s="24">
        <v>17988</v>
      </c>
      <c r="F29" s="24">
        <v>5121.6000000000004</v>
      </c>
    </row>
    <row r="30" spans="1:7" ht="20.399999999999999" outlineLevel="1" x14ac:dyDescent="0.25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" customHeight="1" outlineLevel="1" x14ac:dyDescent="0.25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t="13.2" hidden="1" outlineLevel="1" x14ac:dyDescent="0.25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ht="13.2" outlineLevel="1" x14ac:dyDescent="0.25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" customHeight="1" collapsed="1" x14ac:dyDescent="0.25">
      <c r="A34" s="7" t="s">
        <v>55</v>
      </c>
      <c r="B34" s="25" t="s">
        <v>49</v>
      </c>
      <c r="C34" s="26"/>
      <c r="D34" s="27">
        <f>D36+D37+D38</f>
        <v>11092.79</v>
      </c>
      <c r="E34" s="27">
        <f t="shared" ref="E34" si="4">E36+E37+E38</f>
        <v>22090.61</v>
      </c>
      <c r="F34" s="27">
        <f>F36+F37+F38</f>
        <v>8819.9599999999991</v>
      </c>
    </row>
    <row r="35" spans="1:6" ht="13.2" hidden="1" outlineLevel="1" x14ac:dyDescent="0.25">
      <c r="A35" s="16"/>
      <c r="B35" s="14"/>
      <c r="C35" s="15"/>
      <c r="D35" s="12"/>
      <c r="E35" s="12"/>
      <c r="F35" s="12"/>
    </row>
    <row r="36" spans="1:6" ht="13.2" outlineLevel="1" x14ac:dyDescent="0.25">
      <c r="A36" s="16" t="s">
        <v>31</v>
      </c>
      <c r="B36" s="14"/>
      <c r="C36" s="15" t="s">
        <v>32</v>
      </c>
      <c r="D36" s="12">
        <v>1398.1</v>
      </c>
      <c r="E36" s="12">
        <v>1345</v>
      </c>
      <c r="F36" s="12">
        <v>1345</v>
      </c>
    </row>
    <row r="37" spans="1:6" ht="13.2" outlineLevel="1" x14ac:dyDescent="0.25">
      <c r="A37" s="16" t="s">
        <v>33</v>
      </c>
      <c r="B37" s="14"/>
      <c r="C37" s="15" t="s">
        <v>34</v>
      </c>
      <c r="D37" s="12">
        <v>361.11</v>
      </c>
      <c r="E37" s="12">
        <v>13825.9</v>
      </c>
      <c r="F37" s="12">
        <v>381</v>
      </c>
    </row>
    <row r="38" spans="1:6" ht="13.2" outlineLevel="1" x14ac:dyDescent="0.25">
      <c r="A38" s="16" t="s">
        <v>29</v>
      </c>
      <c r="B38" s="14"/>
      <c r="C38" s="15" t="s">
        <v>30</v>
      </c>
      <c r="D38" s="24">
        <v>9333.58</v>
      </c>
      <c r="E38" s="24">
        <v>6919.71</v>
      </c>
      <c r="F38" s="24">
        <v>7093.96</v>
      </c>
    </row>
    <row r="39" spans="1:6" ht="13.2" x14ac:dyDescent="0.25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ht="13.2" outlineLevel="1" x14ac:dyDescent="0.25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 x14ac:dyDescent="0.25">
      <c r="A41" s="7" t="s">
        <v>57</v>
      </c>
      <c r="B41" s="25" t="s">
        <v>51</v>
      </c>
      <c r="C41" s="26"/>
      <c r="D41" s="27">
        <v>14950</v>
      </c>
      <c r="E41" s="27">
        <f>E42</f>
        <v>15076</v>
      </c>
      <c r="F41" s="27">
        <v>15325</v>
      </c>
    </row>
    <row r="42" spans="1:6" ht="13.2" outlineLevel="1" x14ac:dyDescent="0.25">
      <c r="A42" s="16" t="s">
        <v>37</v>
      </c>
      <c r="B42" s="14"/>
      <c r="C42" s="15" t="s">
        <v>38</v>
      </c>
      <c r="D42" s="12">
        <v>14950</v>
      </c>
      <c r="E42" s="12">
        <v>15076</v>
      </c>
      <c r="F42" s="12">
        <v>15325</v>
      </c>
    </row>
    <row r="43" spans="1:6" ht="13.2" x14ac:dyDescent="0.25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ht="13.2" outlineLevel="1" x14ac:dyDescent="0.25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 x14ac:dyDescent="0.25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 ht="13.2" x14ac:dyDescent="0.25">
      <c r="A46" s="7" t="s">
        <v>58</v>
      </c>
      <c r="B46" s="25" t="s">
        <v>44</v>
      </c>
      <c r="C46" s="26"/>
      <c r="D46" s="27">
        <v>400</v>
      </c>
      <c r="E46" s="27">
        <v>300</v>
      </c>
      <c r="F46" s="27">
        <v>300</v>
      </c>
    </row>
    <row r="47" spans="1:6" ht="13.2" outlineLevel="1" x14ac:dyDescent="0.25">
      <c r="A47" s="16" t="s">
        <v>43</v>
      </c>
      <c r="B47" s="14"/>
      <c r="C47" s="15" t="s">
        <v>44</v>
      </c>
      <c r="D47" s="12">
        <v>400</v>
      </c>
      <c r="E47" s="12">
        <v>300</v>
      </c>
      <c r="F47" s="12">
        <v>300</v>
      </c>
    </row>
    <row r="48" spans="1:6" ht="18" customHeight="1" x14ac:dyDescent="0.25">
      <c r="A48" s="18"/>
      <c r="B48" s="19" t="s">
        <v>45</v>
      </c>
      <c r="C48" s="20"/>
      <c r="D48" s="28">
        <f>D12+D23+D25+D28+D34+D39+D41+D43+D46</f>
        <v>49730</v>
      </c>
      <c r="E48" s="28">
        <f>E12+E23+E25+E28+E34+E39+E41+E43+E46</f>
        <v>70906.209999999992</v>
      </c>
      <c r="F48" s="28">
        <f>F12+F23+F25+F28+F34+F39+F41+F43+F46</f>
        <v>45602.76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4"/>
  <sheetViews>
    <sheetView showGridLines="0" topLeftCell="A50" workbookViewId="0">
      <selection activeCell="A61" sqref="A61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81" t="s">
        <v>73</v>
      </c>
      <c r="B1" s="81"/>
      <c r="C1" s="81"/>
      <c r="D1" s="81"/>
      <c r="E1" s="81"/>
      <c r="F1" s="81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92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82"/>
      <c r="B6" s="82"/>
      <c r="C6" s="82"/>
      <c r="D6" s="82"/>
      <c r="E6" s="82"/>
      <c r="F6" s="82"/>
      <c r="G6" s="82"/>
      <c r="H6" s="82"/>
      <c r="I6" s="4"/>
      <c r="J6" s="4"/>
    </row>
    <row r="7" spans="1:10" s="11" customFormat="1" ht="13.2" x14ac:dyDescent="0.25">
      <c r="A7" s="79" t="s">
        <v>64</v>
      </c>
      <c r="B7" s="79"/>
      <c r="C7" s="79"/>
      <c r="D7" s="79"/>
      <c r="E7" s="79"/>
      <c r="F7" s="79"/>
      <c r="G7" s="79"/>
      <c r="H7" s="35"/>
    </row>
    <row r="8" spans="1:10" s="11" customFormat="1" ht="13.2" x14ac:dyDescent="0.25">
      <c r="A8" s="79" t="s">
        <v>61</v>
      </c>
      <c r="B8" s="79"/>
      <c r="C8" s="79"/>
      <c r="D8" s="79"/>
      <c r="E8" s="79"/>
      <c r="F8" s="79"/>
      <c r="G8" s="79"/>
      <c r="H8" s="35"/>
    </row>
    <row r="9" spans="1:10" ht="32.4" customHeight="1" x14ac:dyDescent="0.25">
      <c r="A9" s="80" t="s">
        <v>77</v>
      </c>
      <c r="B9" s="80"/>
      <c r="C9" s="80"/>
      <c r="D9" s="80"/>
      <c r="E9" s="80"/>
      <c r="F9" s="80"/>
      <c r="G9" s="80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12727.6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12000</v>
      </c>
      <c r="E14" s="42">
        <v>12122</v>
      </c>
      <c r="F14" s="42">
        <v>12500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164.2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291.5</v>
      </c>
      <c r="E23" s="57">
        <f t="shared" ref="E23:F23" si="1">E24</f>
        <v>292</v>
      </c>
      <c r="F23" s="57">
        <f t="shared" si="1"/>
        <v>292</v>
      </c>
      <c r="G23" s="42">
        <f t="shared" ref="G23" si="2">G24</f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291.5</v>
      </c>
      <c r="E24" s="51">
        <v>292</v>
      </c>
      <c r="F24" s="51">
        <v>292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3">E26</f>
        <v>300</v>
      </c>
      <c r="F25" s="42">
        <f t="shared" si="3"/>
        <v>150</v>
      </c>
      <c r="G25" s="42">
        <f t="shared" si="3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19177.599999999999</v>
      </c>
      <c r="E28" s="75">
        <f t="shared" ref="E28:F28" si="4">E29+E30+E34+E35</f>
        <v>5168</v>
      </c>
      <c r="F28" s="75">
        <f t="shared" si="4"/>
        <v>6228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57">
        <f>D31+D32+D33</f>
        <v>18897.599999999999</v>
      </c>
      <c r="E30" s="57">
        <f t="shared" ref="E30:F30" si="5">E31+E32+E33</f>
        <v>4788</v>
      </c>
      <c r="F30" s="57">
        <f t="shared" si="5"/>
        <v>5788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4" outlineLevel="1" x14ac:dyDescent="0.25">
      <c r="A33" s="7" t="s">
        <v>89</v>
      </c>
      <c r="B33" s="40"/>
      <c r="C33" s="41" t="s">
        <v>22</v>
      </c>
      <c r="D33" s="51">
        <v>3000</v>
      </c>
      <c r="E33" s="51">
        <v>3000</v>
      </c>
      <c r="F33" s="51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26793.72</v>
      </c>
      <c r="E38" s="57">
        <f t="shared" ref="E38:F38" si="6">E40+E43+E46</f>
        <v>48310.12</v>
      </c>
      <c r="F38" s="57">
        <f t="shared" si="6"/>
        <v>9361.619999999999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7">E41+E42</f>
        <v>1445</v>
      </c>
      <c r="F40" s="42">
        <f t="shared" si="7"/>
        <v>1345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42">
        <f>D44+D45</f>
        <v>11984.92</v>
      </c>
      <c r="E43" s="42">
        <f t="shared" ref="E43:F43" si="8">E44+E45</f>
        <v>37667.120000000003</v>
      </c>
      <c r="F43" s="42">
        <f t="shared" si="8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1166.42</v>
      </c>
      <c r="E44" s="51">
        <v>1200.1199999999999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10157.200000000001</v>
      </c>
      <c r="E46" s="42">
        <f t="shared" ref="E46:F46" si="9">E47+E48</f>
        <v>9198</v>
      </c>
      <c r="F46" s="42">
        <f t="shared" si="9"/>
        <v>7400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7200</v>
      </c>
      <c r="E47" s="51">
        <v>7378</v>
      </c>
      <c r="F47" s="51">
        <v>7400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2957.2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10">E50</f>
        <v>4037.3</v>
      </c>
      <c r="F49" s="57">
        <f t="shared" si="10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 x14ac:dyDescent="0.25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1">E54</f>
        <v>383</v>
      </c>
      <c r="F53" s="57">
        <f t="shared" si="11"/>
        <v>400</v>
      </c>
      <c r="G53" s="36"/>
      <c r="H53" s="36"/>
    </row>
    <row r="54" spans="1:8" ht="13.2" outlineLevel="1" x14ac:dyDescent="0.25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9.6" x14ac:dyDescent="0.25">
      <c r="A55" s="54" t="s">
        <v>57</v>
      </c>
      <c r="B55" s="55" t="s">
        <v>51</v>
      </c>
      <c r="C55" s="56"/>
      <c r="D55" s="57">
        <f>D56</f>
        <v>14712</v>
      </c>
      <c r="E55" s="57">
        <f>E56</f>
        <v>14920</v>
      </c>
      <c r="F55" s="57">
        <f>F56</f>
        <v>15400</v>
      </c>
      <c r="G55" s="36"/>
      <c r="H55" s="36"/>
    </row>
    <row r="56" spans="1:8" ht="13.2" outlineLevel="1" x14ac:dyDescent="0.25">
      <c r="A56" s="39" t="s">
        <v>37</v>
      </c>
      <c r="B56" s="40"/>
      <c r="C56" s="41" t="s">
        <v>38</v>
      </c>
      <c r="D56" s="42">
        <v>14712</v>
      </c>
      <c r="E56" s="42">
        <v>14920</v>
      </c>
      <c r="F56" s="42">
        <v>15400</v>
      </c>
      <c r="G56" s="36"/>
      <c r="H56" s="36"/>
    </row>
    <row r="57" spans="1:8" ht="25.8" customHeight="1" x14ac:dyDescent="0.25">
      <c r="A57" s="54" t="s">
        <v>39</v>
      </c>
      <c r="B57" s="55" t="s">
        <v>59</v>
      </c>
      <c r="C57" s="56"/>
      <c r="D57" s="57">
        <f>D58</f>
        <v>1250</v>
      </c>
      <c r="E57" s="57">
        <f t="shared" ref="E57:F57" si="12">E58</f>
        <v>1300</v>
      </c>
      <c r="F57" s="57">
        <f t="shared" si="12"/>
        <v>1400</v>
      </c>
      <c r="G57" s="36"/>
      <c r="H57" s="36"/>
    </row>
    <row r="58" spans="1:8" ht="13.2" outlineLevel="1" x14ac:dyDescent="0.25">
      <c r="A58" s="58" t="s">
        <v>39</v>
      </c>
      <c r="B58" s="60"/>
      <c r="C58" s="61" t="s">
        <v>40</v>
      </c>
      <c r="D58" s="51">
        <v>1250</v>
      </c>
      <c r="E58" s="51">
        <v>1300</v>
      </c>
      <c r="F58" s="51">
        <v>1400</v>
      </c>
      <c r="G58" s="36"/>
      <c r="H58" s="36"/>
    </row>
    <row r="59" spans="1:8" ht="0.6" customHeight="1" outlineLevel="1" x14ac:dyDescent="0.25">
      <c r="A59" s="39" t="s">
        <v>41</v>
      </c>
      <c r="B59" s="40"/>
      <c r="C59" s="41" t="s">
        <v>42</v>
      </c>
      <c r="D59" s="42">
        <v>853360.2</v>
      </c>
      <c r="E59" s="42">
        <v>0</v>
      </c>
      <c r="F59" s="42">
        <v>90000</v>
      </c>
      <c r="G59" s="36"/>
      <c r="H59" s="36"/>
    </row>
    <row r="60" spans="1:8" ht="18" customHeight="1" x14ac:dyDescent="0.25">
      <c r="A60" s="54" t="s">
        <v>58</v>
      </c>
      <c r="B60" s="55" t="s">
        <v>44</v>
      </c>
      <c r="C60" s="56"/>
      <c r="D60" s="57">
        <f>D61</f>
        <v>300</v>
      </c>
      <c r="E60" s="57">
        <v>300</v>
      </c>
      <c r="F60" s="57">
        <v>300</v>
      </c>
      <c r="G60" s="36"/>
      <c r="H60" s="36"/>
    </row>
    <row r="61" spans="1:8" ht="13.2" outlineLevel="1" x14ac:dyDescent="0.25">
      <c r="A61" s="58" t="s">
        <v>93</v>
      </c>
      <c r="B61" s="60"/>
      <c r="C61" s="61" t="s">
        <v>44</v>
      </c>
      <c r="D61" s="51">
        <v>300</v>
      </c>
      <c r="E61" s="51">
        <v>300</v>
      </c>
      <c r="F61" s="51">
        <v>300</v>
      </c>
      <c r="G61" s="36"/>
      <c r="H61" s="36"/>
    </row>
    <row r="62" spans="1:8" ht="13.2" outlineLevel="1" x14ac:dyDescent="0.25">
      <c r="A62" s="58"/>
      <c r="B62" s="60"/>
      <c r="C62" s="61"/>
      <c r="D62" s="51"/>
      <c r="E62" s="51"/>
      <c r="F62" s="51"/>
      <c r="G62" s="36"/>
      <c r="H62" s="36"/>
    </row>
    <row r="63" spans="1:8" ht="18" customHeight="1" x14ac:dyDescent="0.25">
      <c r="A63" s="47"/>
      <c r="B63" s="48" t="s">
        <v>45</v>
      </c>
      <c r="C63" s="49"/>
      <c r="D63" s="50">
        <f>D12+D23+D25+D28+D38+D49+D53+D55+D57+D60</f>
        <v>76618.62</v>
      </c>
      <c r="E63" s="50">
        <f>E12+E23+E25+E28+E38+E53+E55+E57+E60+E49</f>
        <v>87866.62000000001</v>
      </c>
      <c r="F63" s="50">
        <f>F12+F23+F25+F28+F38+F53+F55+F57+F60+F49</f>
        <v>47174.619999999995</v>
      </c>
      <c r="G63" s="36"/>
      <c r="H63" s="36"/>
    </row>
    <row r="64" spans="1:8" ht="12.75" customHeight="1" x14ac:dyDescent="0.25">
      <c r="A64" s="36"/>
      <c r="B64" s="36"/>
      <c r="C64" s="36"/>
      <c r="D64" s="36"/>
      <c r="E64" s="36"/>
      <c r="F64" s="36"/>
      <c r="G64" s="36"/>
      <c r="H64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7"/>
  <sheetViews>
    <sheetView showGridLines="0" tabSelected="1" workbookViewId="0">
      <selection activeCell="A8" sqref="A8:G8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81" t="s">
        <v>96</v>
      </c>
      <c r="B1" s="81"/>
      <c r="C1" s="81"/>
      <c r="D1" s="81"/>
      <c r="E1" s="81"/>
      <c r="F1" s="81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97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82"/>
      <c r="B6" s="82"/>
      <c r="C6" s="82"/>
      <c r="D6" s="82"/>
      <c r="E6" s="82"/>
      <c r="F6" s="82"/>
      <c r="G6" s="82"/>
      <c r="H6" s="82"/>
      <c r="I6" s="4"/>
      <c r="J6" s="4"/>
    </row>
    <row r="7" spans="1:10" s="11" customFormat="1" ht="13.2" x14ac:dyDescent="0.25">
      <c r="A7" s="79" t="s">
        <v>64</v>
      </c>
      <c r="B7" s="79"/>
      <c r="C7" s="79"/>
      <c r="D7" s="79"/>
      <c r="E7" s="79"/>
      <c r="F7" s="79"/>
      <c r="G7" s="79"/>
      <c r="H7" s="35"/>
    </row>
    <row r="8" spans="1:10" s="11" customFormat="1" ht="13.2" x14ac:dyDescent="0.25">
      <c r="A8" s="79" t="s">
        <v>61</v>
      </c>
      <c r="B8" s="79"/>
      <c r="C8" s="79"/>
      <c r="D8" s="79"/>
      <c r="E8" s="79"/>
      <c r="F8" s="79"/>
      <c r="G8" s="79"/>
      <c r="H8" s="35"/>
    </row>
    <row r="9" spans="1:10" ht="32.4" customHeight="1" x14ac:dyDescent="0.25">
      <c r="A9" s="80" t="s">
        <v>77</v>
      </c>
      <c r="B9" s="80"/>
      <c r="C9" s="80"/>
      <c r="D9" s="80"/>
      <c r="E9" s="80"/>
      <c r="F9" s="80"/>
      <c r="G9" s="80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13244.289999999999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12500</v>
      </c>
      <c r="E14" s="42">
        <v>12122</v>
      </c>
      <c r="F14" s="42">
        <v>12500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271.60000000000002</v>
      </c>
      <c r="E23" s="57">
        <f t="shared" ref="E23:G23" si="1">E24</f>
        <v>285.8</v>
      </c>
      <c r="F23" s="57">
        <f t="shared" si="1"/>
        <v>292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271.60000000000002</v>
      </c>
      <c r="E24" s="51">
        <v>285.8</v>
      </c>
      <c r="F24" s="51">
        <v>292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20177.599999999999</v>
      </c>
      <c r="E28" s="75">
        <f t="shared" ref="E28:F28" si="3">E29+E30+E34+E35</f>
        <v>5168</v>
      </c>
      <c r="F28" s="75">
        <f t="shared" si="3"/>
        <v>6228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57">
        <f>D31+D32+D33</f>
        <v>19897.599999999999</v>
      </c>
      <c r="E30" s="57">
        <f t="shared" ref="E30:F30" si="4">E31+E32+E33</f>
        <v>4788</v>
      </c>
      <c r="F30" s="57">
        <f t="shared" si="4"/>
        <v>5788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22</v>
      </c>
      <c r="D33" s="76">
        <v>4000</v>
      </c>
      <c r="E33" s="76">
        <v>3000</v>
      </c>
      <c r="F33" s="76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27531.43</v>
      </c>
      <c r="E38" s="57">
        <f t="shared" ref="E38:F38" si="5">E40+E43+E46</f>
        <v>48310.12</v>
      </c>
      <c r="F38" s="57">
        <f t="shared" si="5"/>
        <v>9361.619999999999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6">E41+E42</f>
        <v>1445</v>
      </c>
      <c r="F40" s="42">
        <f t="shared" si="6"/>
        <v>1345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42">
        <f>D44+D45</f>
        <v>12422.33</v>
      </c>
      <c r="E43" s="42">
        <f t="shared" ref="E43:F43" si="7">E44+E45</f>
        <v>37667.120000000003</v>
      </c>
      <c r="F43" s="42">
        <f t="shared" si="7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1603.83</v>
      </c>
      <c r="E44" s="51">
        <v>1200.1199999999999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10457.5</v>
      </c>
      <c r="E46" s="42">
        <f t="shared" ref="E46:F46" si="8">E47+E48</f>
        <v>9198</v>
      </c>
      <c r="F46" s="42">
        <f t="shared" si="8"/>
        <v>7400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7500</v>
      </c>
      <c r="E47" s="51">
        <v>7378</v>
      </c>
      <c r="F47" s="51">
        <v>7400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2957.5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 x14ac:dyDescent="0.25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9.6" x14ac:dyDescent="0.25">
      <c r="A55" s="54" t="s">
        <v>57</v>
      </c>
      <c r="B55" s="55" t="s">
        <v>51</v>
      </c>
      <c r="C55" s="56"/>
      <c r="D55" s="57">
        <f>D56</f>
        <v>16081.8</v>
      </c>
      <c r="E55" s="57">
        <f>E56</f>
        <v>14920</v>
      </c>
      <c r="F55" s="57">
        <f>F56</f>
        <v>15400</v>
      </c>
      <c r="G55" s="36"/>
      <c r="H55" s="36"/>
    </row>
    <row r="56" spans="1:8" ht="13.2" outlineLevel="1" x14ac:dyDescent="0.25">
      <c r="A56" s="39" t="s">
        <v>37</v>
      </c>
      <c r="B56" s="40"/>
      <c r="C56" s="41" t="s">
        <v>38</v>
      </c>
      <c r="D56" s="42">
        <f>D57+D58+D59</f>
        <v>16081.8</v>
      </c>
      <c r="E56" s="42">
        <v>14920</v>
      </c>
      <c r="F56" s="42">
        <v>15400</v>
      </c>
      <c r="G56" s="36"/>
      <c r="H56" s="36"/>
    </row>
    <row r="57" spans="1:8" ht="13.2" outlineLevel="1" x14ac:dyDescent="0.25">
      <c r="A57" s="59" t="s">
        <v>94</v>
      </c>
      <c r="B57" s="40"/>
      <c r="C57" s="41"/>
      <c r="D57" s="42">
        <v>12457.6</v>
      </c>
      <c r="E57" s="42"/>
      <c r="F57" s="42"/>
      <c r="G57" s="36"/>
      <c r="H57" s="36"/>
    </row>
    <row r="58" spans="1:8" ht="13.2" outlineLevel="1" x14ac:dyDescent="0.25">
      <c r="A58" s="59" t="s">
        <v>78</v>
      </c>
      <c r="B58" s="40"/>
      <c r="C58" s="41"/>
      <c r="D58" s="43">
        <v>3304.2</v>
      </c>
      <c r="E58" s="42"/>
      <c r="F58" s="42"/>
      <c r="G58" s="36"/>
      <c r="H58" s="36"/>
    </row>
    <row r="59" spans="1:8" ht="13.2" outlineLevel="1" x14ac:dyDescent="0.25">
      <c r="A59" s="59" t="s">
        <v>95</v>
      </c>
      <c r="B59" s="40"/>
      <c r="C59" s="41"/>
      <c r="D59" s="43">
        <v>320</v>
      </c>
      <c r="E59" s="42"/>
      <c r="F59" s="42"/>
      <c r="G59" s="36"/>
      <c r="H59" s="36"/>
    </row>
    <row r="60" spans="1:8" ht="25.8" customHeight="1" x14ac:dyDescent="0.25">
      <c r="A60" s="54" t="s">
        <v>39</v>
      </c>
      <c r="B60" s="55" t="s">
        <v>59</v>
      </c>
      <c r="C60" s="56"/>
      <c r="D60" s="57">
        <f>D61</f>
        <v>1250</v>
      </c>
      <c r="E60" s="57">
        <f t="shared" ref="E60:F60" si="11">E61</f>
        <v>1300</v>
      </c>
      <c r="F60" s="57">
        <f t="shared" si="11"/>
        <v>1400</v>
      </c>
      <c r="G60" s="36"/>
      <c r="H60" s="36"/>
    </row>
    <row r="61" spans="1:8" ht="13.2" outlineLevel="1" x14ac:dyDescent="0.25">
      <c r="A61" s="58" t="s">
        <v>39</v>
      </c>
      <c r="B61" s="60"/>
      <c r="C61" s="61" t="s">
        <v>40</v>
      </c>
      <c r="D61" s="51">
        <v>1250</v>
      </c>
      <c r="E61" s="51">
        <v>1300</v>
      </c>
      <c r="F61" s="51">
        <v>1400</v>
      </c>
      <c r="G61" s="36"/>
      <c r="H61" s="36"/>
    </row>
    <row r="62" spans="1:8" ht="0.6" customHeight="1" outlineLevel="1" x14ac:dyDescent="0.25">
      <c r="A62" s="39" t="s">
        <v>41</v>
      </c>
      <c r="B62" s="40"/>
      <c r="C62" s="41" t="s">
        <v>42</v>
      </c>
      <c r="D62" s="42">
        <v>853360.2</v>
      </c>
      <c r="E62" s="42">
        <v>0</v>
      </c>
      <c r="F62" s="42">
        <v>90000</v>
      </c>
      <c r="G62" s="36"/>
      <c r="H62" s="36"/>
    </row>
    <row r="63" spans="1:8" ht="18" customHeight="1" x14ac:dyDescent="0.25">
      <c r="A63" s="54" t="s">
        <v>58</v>
      </c>
      <c r="B63" s="55" t="s">
        <v>44</v>
      </c>
      <c r="C63" s="56"/>
      <c r="D63" s="57">
        <f>D64+D65</f>
        <v>400</v>
      </c>
      <c r="E63" s="57">
        <v>300</v>
      </c>
      <c r="F63" s="57">
        <v>300</v>
      </c>
      <c r="G63" s="36"/>
      <c r="H63" s="36"/>
    </row>
    <row r="64" spans="1:8" ht="13.2" outlineLevel="1" x14ac:dyDescent="0.25">
      <c r="A64" s="59" t="s">
        <v>93</v>
      </c>
      <c r="B64" s="60"/>
      <c r="C64" s="61" t="s">
        <v>44</v>
      </c>
      <c r="D64" s="51">
        <v>300</v>
      </c>
      <c r="E64" s="51">
        <v>300</v>
      </c>
      <c r="F64" s="51">
        <v>300</v>
      </c>
      <c r="G64" s="36"/>
      <c r="H64" s="36"/>
    </row>
    <row r="65" spans="1:8" ht="13.2" outlineLevel="1" x14ac:dyDescent="0.25">
      <c r="A65" s="59" t="s">
        <v>78</v>
      </c>
      <c r="B65" s="60"/>
      <c r="C65" s="61"/>
      <c r="D65" s="53">
        <v>100</v>
      </c>
      <c r="E65" s="51"/>
      <c r="F65" s="51"/>
      <c r="G65" s="36"/>
      <c r="H65" s="36"/>
    </row>
    <row r="66" spans="1:8" ht="18" customHeight="1" x14ac:dyDescent="0.25">
      <c r="A66" s="47"/>
      <c r="B66" s="48" t="s">
        <v>45</v>
      </c>
      <c r="C66" s="49"/>
      <c r="D66" s="50">
        <f>D12+D23+D25+D28+D38+D49+D53+D55+D60+D63</f>
        <v>80322.92</v>
      </c>
      <c r="E66" s="50">
        <f>E12+E23+E25+E28+E38+E53+E55+E60+E63+E49</f>
        <v>87860.42</v>
      </c>
      <c r="F66" s="50">
        <f>F12+F23+F25+F28+F38+F53+F55+F60+F63+F49</f>
        <v>47174.619999999995</v>
      </c>
      <c r="G66" s="36"/>
      <c r="H66" s="36"/>
    </row>
    <row r="67" spans="1:8" ht="12.75" customHeight="1" x14ac:dyDescent="0.25">
      <c r="A67" s="36"/>
      <c r="B67" s="36"/>
      <c r="C67" s="36"/>
      <c r="D67" s="36"/>
      <c r="E67" s="36"/>
      <c r="F67" s="36"/>
      <c r="G67" s="36"/>
      <c r="H67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21</vt:i4>
      </vt:variant>
    </vt:vector>
  </HeadingPairs>
  <TitlesOfParts>
    <vt:vector size="28" baseType="lpstr">
      <vt:lpstr> Поправка №1 бюджет 2019</vt:lpstr>
      <vt:lpstr> Поправка №1 бюджет 2019 (2)</vt:lpstr>
      <vt:lpstr> Поправка №2 бюджет 2019 (3)</vt:lpstr>
      <vt:lpstr> ПРОЕКТ 2020-2022 (5)</vt:lpstr>
      <vt:lpstr>уточн проект 2020-2022 (2)</vt:lpstr>
      <vt:lpstr>уточн проект 2021-2023</vt:lpstr>
      <vt:lpstr>Бюджет  2021-2023 (СД )</vt:lpstr>
      <vt:lpstr>' Поправка №1 бюджет 2019'!FIO</vt:lpstr>
      <vt:lpstr>' Поправка №1 бюджет 2019 (2)'!FIO</vt:lpstr>
      <vt:lpstr>' Поправка №2 бюджет 2019 (3)'!FIO</vt:lpstr>
      <vt:lpstr>' ПРОЕКТ 2020-2022 (5)'!FIO</vt:lpstr>
      <vt:lpstr>'Бюджет  2021-2023 (СД )'!FIO</vt:lpstr>
      <vt:lpstr>'уточн проект 2020-2022 (2)'!FIO</vt:lpstr>
      <vt:lpstr>'уточн проект 2021-2023'!FIO</vt:lpstr>
      <vt:lpstr>' Поправка №1 бюджет 2019'!LAST_CELL</vt:lpstr>
      <vt:lpstr>' Поправка №1 бюджет 2019 (2)'!LAST_CELL</vt:lpstr>
      <vt:lpstr>' Поправка №2 бюджет 2019 (3)'!LAST_CELL</vt:lpstr>
      <vt:lpstr>' ПРОЕКТ 2020-2022 (5)'!LAST_CELL</vt:lpstr>
      <vt:lpstr>'Бюджет  2021-2023 (СД )'!LAST_CELL</vt:lpstr>
      <vt:lpstr>'уточн проект 2020-2022 (2)'!LAST_CELL</vt:lpstr>
      <vt:lpstr>'уточн проект 2021-2023'!LAST_CELL</vt:lpstr>
      <vt:lpstr>' Поправка №1 бюджет 2019'!SIGN</vt:lpstr>
      <vt:lpstr>' Поправка №1 бюджет 2019 (2)'!SIGN</vt:lpstr>
      <vt:lpstr>' Поправка №2 бюджет 2019 (3)'!SIGN</vt:lpstr>
      <vt:lpstr>' ПРОЕКТ 2020-2022 (5)'!SIGN</vt:lpstr>
      <vt:lpstr>'Бюджет  2021-2023 (СД )'!SIGN</vt:lpstr>
      <vt:lpstr>'уточн проект 2020-2022 (2)'!SIGN</vt:lpstr>
      <vt:lpstr>'уточн проект 2021-2023'!SIGN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2020-12-16T10:35:16Z</cp:lastPrinted>
  <dcterms:created xsi:type="dcterms:W3CDTF">2018-11-01T07:18:11Z</dcterms:created>
  <dcterms:modified xsi:type="dcterms:W3CDTF">2020-12-17T14:19:40Z</dcterms:modified>
</cp:coreProperties>
</file>