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Бюджет на 2021 и 2022-2023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Бюджет!$J$126</definedName>
    <definedName name="SIGN" localSheetId="0">Бюджет!$A$19:$H$20</definedName>
  </definedNames>
  <calcPr calcId="162913"/>
</workbook>
</file>

<file path=xl/calcChain.xml><?xml version="1.0" encoding="utf-8"?>
<calcChain xmlns="http://schemas.openxmlformats.org/spreadsheetml/2006/main">
  <c r="E108" i="1" l="1"/>
  <c r="E91" i="1" l="1"/>
  <c r="H14" i="1" l="1"/>
  <c r="E118" i="1"/>
  <c r="E117" i="1" s="1"/>
  <c r="F114" i="1"/>
  <c r="G114" i="1"/>
  <c r="H114" i="1"/>
  <c r="F115" i="1"/>
  <c r="G115" i="1"/>
  <c r="E114" i="1"/>
  <c r="E115" i="1"/>
  <c r="G92" i="1"/>
  <c r="G91" i="1" s="1"/>
  <c r="H91" i="1"/>
  <c r="F92" i="1"/>
  <c r="F91" i="1" s="1"/>
  <c r="F88" i="1"/>
  <c r="F87" i="1" s="1"/>
  <c r="G88" i="1"/>
  <c r="G87" i="1" s="1"/>
  <c r="E88" i="1"/>
  <c r="E87" i="1" s="1"/>
  <c r="F84" i="1"/>
  <c r="G84" i="1"/>
  <c r="E84" i="1"/>
  <c r="F76" i="1"/>
  <c r="G76" i="1"/>
  <c r="E76" i="1"/>
  <c r="F72" i="1"/>
  <c r="F63" i="1" s="1"/>
  <c r="G72" i="1"/>
  <c r="E72" i="1"/>
  <c r="F64" i="1"/>
  <c r="G64" i="1"/>
  <c r="E64" i="1"/>
  <c r="F60" i="1"/>
  <c r="G60" i="1"/>
  <c r="E60" i="1"/>
  <c r="F52" i="1"/>
  <c r="G52" i="1"/>
  <c r="H52" i="1"/>
  <c r="E52" i="1"/>
  <c r="E49" i="1" s="1"/>
  <c r="E47" i="1"/>
  <c r="E46" i="1" s="1"/>
  <c r="F47" i="1"/>
  <c r="F46" i="1" s="1"/>
  <c r="G47" i="1"/>
  <c r="G46" i="1" s="1"/>
  <c r="H42" i="1"/>
  <c r="F43" i="1"/>
  <c r="F42" i="1" s="1"/>
  <c r="G43" i="1"/>
  <c r="G42" i="1" s="1"/>
  <c r="E43" i="1"/>
  <c r="E42" i="1" s="1"/>
  <c r="F36" i="1"/>
  <c r="G36" i="1"/>
  <c r="E36" i="1"/>
  <c r="F30" i="1"/>
  <c r="G30" i="1"/>
  <c r="E30" i="1"/>
  <c r="F17" i="1"/>
  <c r="G17" i="1"/>
  <c r="E17" i="1"/>
  <c r="G14" i="1" l="1"/>
  <c r="F14" i="1"/>
  <c r="G49" i="1"/>
  <c r="F49" i="1"/>
  <c r="G63" i="1"/>
  <c r="E63" i="1"/>
  <c r="E14" i="1"/>
  <c r="G13" i="1" l="1"/>
  <c r="F13" i="1"/>
  <c r="E13" i="1"/>
</calcChain>
</file>

<file path=xl/sharedStrings.xml><?xml version="1.0" encoding="utf-8"?>
<sst xmlns="http://schemas.openxmlformats.org/spreadsheetml/2006/main" count="380" uniqueCount="158">
  <si>
    <t>тыс. руб.</t>
  </si>
  <si>
    <t>Наименование кода</t>
  </si>
  <si>
    <t>КФСР</t>
  </si>
  <si>
    <t>КЦСР</t>
  </si>
  <si>
    <t>КВР</t>
  </si>
  <si>
    <t>Ассигнования 2021 год</t>
  </si>
  <si>
    <t>Ассигнования 2022 год</t>
  </si>
  <si>
    <t>Итого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</si>
  <si>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</si>
  <si>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</si>
  <si>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</si>
  <si>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</si>
  <si>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</si>
  <si>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6180011050</t>
  </si>
  <si>
    <t>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</si>
  <si>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</si>
  <si>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</si>
  <si>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</t>
  </si>
  <si>
    <t>6170011020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</si>
  <si>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</si>
  <si>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</si>
  <si>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</si>
  <si>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6170011040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</si>
  <si>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</si>
  <si>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</si>
  <si>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</si>
  <si>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</si>
  <si>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</si>
  <si>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</si>
  <si>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</si>
  <si>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иных платежей</t>
  </si>
  <si>
    <t>853</t>
  </si>
  <si>
    <t>6180015070</t>
  </si>
  <si>
    <t>6180071340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</si>
  <si>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</si>
  <si>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</si>
  <si>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</t>
  </si>
  <si>
    <t>6290013020</t>
  </si>
  <si>
    <t>540</t>
  </si>
  <si>
    <t>6290013060</t>
  </si>
  <si>
    <t>6290013150</t>
  </si>
  <si>
    <t>Резервные фонды</t>
  </si>
  <si>
    <t>0111</t>
  </si>
  <si>
    <t>Резервные средства</t>
  </si>
  <si>
    <t>6290015020</t>
  </si>
  <si>
    <t>870</t>
  </si>
  <si>
    <t>Другие общегосударственные вопросы</t>
  </si>
  <si>
    <t>0113</t>
  </si>
  <si>
    <t>6290015030</t>
  </si>
  <si>
    <t>Исполнение судебных актов Российской Федерации и мировых соглашений по возмещению причиненного вреда</t>
  </si>
  <si>
    <t>6290015040</t>
  </si>
  <si>
    <t>831</t>
  </si>
  <si>
    <t>6290015050</t>
  </si>
  <si>
    <t>Премии и гранты</t>
  </si>
  <si>
    <t>6290015060</t>
  </si>
  <si>
    <t>350</t>
  </si>
  <si>
    <t>6290016271</t>
  </si>
  <si>
    <t>НАЦИОНАЛЬНАЯ ОБОРОНА</t>
  </si>
  <si>
    <t>0200</t>
  </si>
  <si>
    <t>Мобилизационная и вневойсковая подготовка</t>
  </si>
  <si>
    <t>0203</t>
  </si>
  <si>
    <t>6290051180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</si>
  <si>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</si>
  <si>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</si>
  <si>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</si>
  <si>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</si>
  <si>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7Ш20015100</t>
  </si>
  <si>
    <t>НАЦИОНАЛЬНАЯ ЭКОНОМИКА</t>
  </si>
  <si>
    <t>0400</t>
  </si>
  <si>
    <t>Сельское хозяйство и рыболовство</t>
  </si>
  <si>
    <t>0405</t>
  </si>
  <si>
    <t>7Ш10015520</t>
  </si>
  <si>
    <t>Дорожное хозяйство (дорожные фонды)</t>
  </si>
  <si>
    <t>0409</t>
  </si>
  <si>
    <t>7Ш60015540</t>
  </si>
  <si>
    <t>7Ш60016231</t>
  </si>
  <si>
    <t>7Ш600S0120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</si>
  <si>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</si>
  <si>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</si>
  <si>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7Ш600S0140</t>
  </si>
  <si>
    <t>7Ш600S4660</t>
  </si>
  <si>
    <t>7Ш600S4770</t>
  </si>
  <si>
    <t>Другие вопросы в области национальной экономики</t>
  </si>
  <si>
    <t>0412</t>
  </si>
  <si>
    <t>7Ш10015510</t>
  </si>
  <si>
    <t>ЖИЛИЩНО-КОММУНАЛЬНОЕ ХОЗЯЙСТВО</t>
  </si>
  <si>
    <t>0500</t>
  </si>
  <si>
    <t>Жилищное хозяйство</t>
  </si>
  <si>
    <t>0501</t>
  </si>
  <si>
    <t>6290013010</t>
  </si>
  <si>
    <t>6290013030</t>
  </si>
  <si>
    <t>7Ш30015200</t>
  </si>
  <si>
    <t>7Ш30015210</t>
  </si>
  <si>
    <t>Бюджетные инвестиции на приобретение объектов недвижимого имущества в государственную (муниципальную) собственность</t>
  </si>
  <si>
    <t>7Ш3F367483</t>
  </si>
  <si>
    <t>412</t>
  </si>
  <si>
    <t>7Ш3F367484</t>
  </si>
  <si>
    <t>7Ш3F36748S</t>
  </si>
  <si>
    <t>Коммунальное хозяйство</t>
  </si>
  <si>
    <t>0502</t>
  </si>
  <si>
    <t>6290013070</t>
  </si>
  <si>
    <t>7Ш800S0200</t>
  </si>
  <si>
    <t>Благоустройство</t>
  </si>
  <si>
    <t>0503</t>
  </si>
  <si>
    <t>7Ш30015380</t>
  </si>
  <si>
    <t>7Ш30015410</t>
  </si>
  <si>
    <t>7Ш30015420</t>
  </si>
  <si>
    <t>7Ш30015530</t>
  </si>
  <si>
    <t>7Ш300S4660</t>
  </si>
  <si>
    <t>7Ш300S4790</t>
  </si>
  <si>
    <t>7Ш300S4840</t>
  </si>
  <si>
    <t>7Ш70018931</t>
  </si>
  <si>
    <t>ОБРАЗОВАНИЕ</t>
  </si>
  <si>
    <t>0700</t>
  </si>
  <si>
    <t>Молодежная политика</t>
  </si>
  <si>
    <t>0707</t>
  </si>
  <si>
    <t>Фонд оплаты труда учреждений</t>
  </si>
  <si>
    <t>7Ш50018310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</si>
  <si>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</si>
  <si>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</si>
  <si>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</si>
  <si>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</si>
  <si>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0800</t>
  </si>
  <si>
    <t>Культура</t>
  </si>
  <si>
    <t>0801</t>
  </si>
  <si>
    <t>7Ш40012500</t>
  </si>
  <si>
    <t>Иные выплаты персоналу учреждений, за исключением фонда оплаты труда</t>
  </si>
  <si>
    <t>112</t>
  </si>
  <si>
    <t>Уплата налога на имущество организаций и земельного налога</t>
  </si>
  <si>
    <t>851</t>
  </si>
  <si>
    <t>7Ш40012600</t>
  </si>
  <si>
    <t>7Ш40015630</t>
  </si>
  <si>
    <t>7Ш400S0361</t>
  </si>
  <si>
    <t>7Ш400S0363</t>
  </si>
  <si>
    <t>СОЦИАЛЬНАЯ ПОЛИТИКА</t>
  </si>
  <si>
    <t>1000</t>
  </si>
  <si>
    <t>Пенсионное обеспечение</t>
  </si>
  <si>
    <t>1001</t>
  </si>
  <si>
    <t>Пособия, компенсации и иные социальные выплаты гражданам, кроме публичных нормативных обязательств</t>
  </si>
  <si>
    <t>6290015280</t>
  </si>
  <si>
    <t>321</t>
  </si>
  <si>
    <t>ФИЗИЧЕСКАЯ КУЛЬТУРА И СПОРТ</t>
  </si>
  <si>
    <t>1100</t>
  </si>
  <si>
    <t>Массовый спорт</t>
  </si>
  <si>
    <t>1102</t>
  </si>
  <si>
    <t>7Ш50015340</t>
  </si>
  <si>
    <t xml:space="preserve">                                                         ПРИЛОЖЕНИЕ №6 к Решению Совета Депутатов</t>
  </si>
  <si>
    <t>Рождественского сельского поселения</t>
  </si>
  <si>
    <t xml:space="preserve">ВЕДОМСТВЕННАЯ СТРУКТУРА </t>
  </si>
  <si>
    <t>Бюджета Рождественского сельского поселения на 2021 год</t>
  </si>
  <si>
    <t>и плановый период 2022 -2023 года</t>
  </si>
  <si>
    <t>Ассигнования 2023 год</t>
  </si>
  <si>
    <t>Другие вопросы в области окружающей среда</t>
  </si>
  <si>
    <t>0605</t>
  </si>
  <si>
    <t>7Ш700S4880</t>
  </si>
  <si>
    <t>244/20</t>
  </si>
  <si>
    <t>244/02</t>
  </si>
  <si>
    <t>№     40 от   "16" декабря       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</si>
</sst>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21"/>
  <sheetViews>
    <sheetView showGridLines="0" tabSelected="1" topLeftCell="A119" workbookViewId="0">
      <selection activeCell="E14" sqref="E14"/>
    </sheetView>
  </sheetViews>
  <sheetFormatPr defaultRowHeight="12.75" customHeight="1" outlineLevelRow="2" x14ac:dyDescent="0.25"/>
  <cols>
    <col min="1" max="1" width="25.6640625" customWidth="1"/>
    <col min="2" max="2" width="7.6640625" customWidth="1"/>
    <col min="3" max="3" width="10.21875" customWidth="1"/>
    <col min="4" max="4" width="8.33203125" customWidth="1"/>
    <col min="5" max="5" width="10.77734375" customWidth="1"/>
    <col min="6" max="6" width="11.21875" customWidth="1"/>
    <col min="7" max="7" width="11" customWidth="1"/>
    <col min="8" max="8" width="9.109375" hidden="1" customWidth="1"/>
    <col min="9" max="10" width="9.109375" customWidth="1"/>
  </cols>
  <sheetData>
    <row r="1" spans="1:10" ht="13.2" x14ac:dyDescent="0.25">
      <c r="A1" s="28" t="s">
        <v>146</v>
      </c>
      <c r="B1" s="28"/>
      <c r="C1" s="28"/>
      <c r="D1" s="28"/>
      <c r="E1" s="28"/>
      <c r="F1" s="28"/>
      <c r="G1" s="28"/>
      <c r="H1" s="1"/>
      <c r="I1" s="1"/>
      <c r="J1" s="1"/>
    </row>
    <row r="2" spans="1:10" ht="13.2" x14ac:dyDescent="0.25">
      <c r="A2" s="28"/>
      <c r="B2" s="28"/>
      <c r="C2" s="28"/>
      <c r="D2" s="28"/>
      <c r="E2" s="28"/>
      <c r="F2" s="28"/>
      <c r="G2" s="28"/>
      <c r="H2" s="1"/>
      <c r="I2" s="1"/>
      <c r="J2" s="1"/>
    </row>
    <row r="3" spans="1:10" ht="13.8" x14ac:dyDescent="0.25">
      <c r="A3" s="29" t="s">
        <v>147</v>
      </c>
      <c r="B3" s="29"/>
      <c r="C3" s="29"/>
      <c r="D3" s="29"/>
      <c r="E3" s="29"/>
      <c r="F3" s="29"/>
      <c r="G3" s="29"/>
      <c r="H3" s="2"/>
      <c r="I3" s="2"/>
      <c r="J3" s="2"/>
    </row>
    <row r="4" spans="1:10" ht="13.8" x14ac:dyDescent="0.25">
      <c r="A4" s="29" t="s">
        <v>157</v>
      </c>
      <c r="B4" s="29"/>
      <c r="C4" s="29"/>
      <c r="D4" s="29"/>
      <c r="E4" s="29"/>
      <c r="F4" s="29"/>
      <c r="G4" s="29"/>
      <c r="H4" s="3"/>
      <c r="I4" s="2"/>
      <c r="J4" s="2"/>
    </row>
    <row r="5" spans="1:10" ht="13.2" x14ac:dyDescent="0.25">
      <c r="A5" s="32"/>
      <c r="B5" s="32"/>
      <c r="C5" s="32"/>
      <c r="D5" s="32"/>
      <c r="E5" s="32"/>
      <c r="F5" s="32"/>
      <c r="G5" s="32"/>
      <c r="H5" s="1"/>
      <c r="I5" s="1"/>
      <c r="J5" s="1"/>
    </row>
    <row r="6" spans="1:10" ht="15.6" x14ac:dyDescent="0.25">
      <c r="A6" s="33" t="s">
        <v>148</v>
      </c>
      <c r="B6" s="33"/>
      <c r="C6" s="33"/>
      <c r="D6" s="33"/>
      <c r="E6" s="33"/>
      <c r="F6" s="33"/>
      <c r="G6" s="33"/>
      <c r="H6" s="33"/>
      <c r="I6" s="4"/>
      <c r="J6" s="4"/>
    </row>
    <row r="7" spans="1:10" ht="15.6" x14ac:dyDescent="0.25">
      <c r="A7" s="33" t="s">
        <v>149</v>
      </c>
      <c r="B7" s="33"/>
      <c r="C7" s="33"/>
      <c r="D7" s="33"/>
      <c r="E7" s="33"/>
      <c r="F7" s="33"/>
      <c r="G7" s="33"/>
    </row>
    <row r="8" spans="1:10" ht="15.6" x14ac:dyDescent="0.25">
      <c r="A8" s="33" t="s">
        <v>150</v>
      </c>
      <c r="B8" s="33"/>
      <c r="C8" s="33"/>
      <c r="D8" s="33"/>
      <c r="E8" s="33"/>
      <c r="F8" s="33"/>
      <c r="G8" s="33"/>
    </row>
    <row r="9" spans="1:10" ht="9.6" customHeight="1" x14ac:dyDescent="0.25">
      <c r="A9" s="30"/>
      <c r="B9" s="31"/>
      <c r="C9" s="31"/>
      <c r="D9" s="31"/>
      <c r="E9" s="31"/>
      <c r="F9" s="31"/>
      <c r="G9" s="31"/>
    </row>
    <row r="10" spans="1:10" ht="13.2" hidden="1" x14ac:dyDescent="0.25">
      <c r="A10" s="30"/>
      <c r="B10" s="31"/>
      <c r="C10" s="31"/>
      <c r="D10" s="31"/>
      <c r="E10" s="31"/>
      <c r="F10" s="31"/>
      <c r="G10" s="31"/>
    </row>
    <row r="11" spans="1:10" ht="13.2" x14ac:dyDescent="0.25">
      <c r="A11" s="5" t="s">
        <v>0</v>
      </c>
      <c r="B11" s="5"/>
      <c r="C11" s="5"/>
      <c r="D11" s="5"/>
      <c r="E11" s="5"/>
      <c r="F11" s="5"/>
      <c r="G11" s="5"/>
      <c r="H11" s="5"/>
      <c r="I11" s="1"/>
      <c r="J11" s="1"/>
    </row>
    <row r="12" spans="1:10" ht="20.399999999999999" x14ac:dyDescent="0.25">
      <c r="A12" s="6" t="s">
        <v>1</v>
      </c>
      <c r="B12" s="6" t="s">
        <v>2</v>
      </c>
      <c r="C12" s="6" t="s">
        <v>3</v>
      </c>
      <c r="D12" s="6" t="s">
        <v>4</v>
      </c>
      <c r="E12" s="6" t="s">
        <v>5</v>
      </c>
      <c r="F12" s="6" t="s">
        <v>6</v>
      </c>
      <c r="G12" s="6" t="s">
        <v>151</v>
      </c>
    </row>
    <row r="13" spans="1:10" ht="13.2" x14ac:dyDescent="0.25">
      <c r="A13" s="7" t="s">
        <v>7</v>
      </c>
      <c r="B13" s="8"/>
      <c r="C13" s="8"/>
      <c r="D13" s="8"/>
      <c r="E13" s="9">
        <f>E14+E42+E46+E49+E63+E84+E87+E91+E114+E117</f>
        <v>80322.92</v>
      </c>
      <c r="F13" s="9">
        <f>F14+F42+F46+F49+F63+F84+F87+F91+F114+F117</f>
        <v>87860.42</v>
      </c>
      <c r="G13" s="9">
        <f>G14+G42+G46+G49+G63+G84+G87+G91+G114+G117</f>
        <v>47174.619999999995</v>
      </c>
    </row>
    <row r="14" spans="1:10" ht="31.8" customHeight="1" x14ac:dyDescent="0.25">
      <c r="A14" s="10" t="s">
        <v>8</v>
      </c>
      <c r="B14" s="11" t="s">
        <v>9</v>
      </c>
      <c r="C14" s="11"/>
      <c r="D14" s="11"/>
      <c r="E14" s="12">
        <f>E15+E17+E30+E34+E36</f>
        <v>13244.289999999999</v>
      </c>
      <c r="F14" s="12">
        <f t="shared" ref="F14:H14" si="0">F15+F17+F30+F34+F36</f>
        <v>12856.2</v>
      </c>
      <c r="G14" s="12">
        <f t="shared" si="0"/>
        <v>13243</v>
      </c>
      <c r="H14" s="12">
        <f t="shared" si="0"/>
        <v>0</v>
      </c>
    </row>
    <row r="15" spans="1:10" ht="61.2" outlineLevel="1" x14ac:dyDescent="0.25">
      <c r="A15" s="10" t="s">
        <v>10</v>
      </c>
      <c r="B15" s="11" t="s">
        <v>11</v>
      </c>
      <c r="C15" s="11"/>
      <c r="D15" s="11"/>
      <c r="E15" s="12">
        <v>100</v>
      </c>
      <c r="F15" s="12">
        <v>100</v>
      </c>
      <c r="G15" s="12">
        <v>100</v>
      </c>
    </row>
    <row r="16" spans="1:10" ht="61.2" outlineLevel="2" x14ac:dyDescent="0.25">
      <c r="A16" s="13" t="s">
        <v>12</v>
      </c>
      <c r="B16" s="14" t="s">
        <v>11</v>
      </c>
      <c r="C16" s="14" t="s">
        <v>13</v>
      </c>
      <c r="D16" s="14" t="s">
        <v>14</v>
      </c>
      <c r="E16" s="15">
        <v>100</v>
      </c>
      <c r="F16" s="15">
        <v>100</v>
      </c>
      <c r="G16" s="15">
        <v>100</v>
      </c>
    </row>
    <row r="17" spans="1:7" ht="81.599999999999994" outlineLevel="1" x14ac:dyDescent="0.25">
      <c r="A17" s="10" t="s">
        <v>15</v>
      </c>
      <c r="B17" s="11" t="s">
        <v>16</v>
      </c>
      <c r="C17" s="11"/>
      <c r="D17" s="11"/>
      <c r="E17" s="12">
        <f>E18+E19+E20+E22+E21+E23+E24+E25+E26+E27+E28+E29</f>
        <v>12500</v>
      </c>
      <c r="F17" s="12">
        <f t="shared" ref="F17:G17" si="1">F18+F19+F20+F22+F21+F23+F24+F25+F26+F27+F28+F29</f>
        <v>12122</v>
      </c>
      <c r="G17" s="12">
        <f t="shared" si="1"/>
        <v>12500</v>
      </c>
    </row>
    <row r="18" spans="1:7" ht="30.6" outlineLevel="2" x14ac:dyDescent="0.25">
      <c r="A18" s="13" t="s">
        <v>17</v>
      </c>
      <c r="B18" s="14" t="s">
        <v>16</v>
      </c>
      <c r="C18" s="14" t="s">
        <v>18</v>
      </c>
      <c r="D18" s="14" t="s">
        <v>19</v>
      </c>
      <c r="E18" s="15">
        <v>6550</v>
      </c>
      <c r="F18" s="15">
        <v>6100</v>
      </c>
      <c r="G18" s="15">
        <v>6200</v>
      </c>
    </row>
    <row r="19" spans="1:7" ht="61.2" outlineLevel="2" x14ac:dyDescent="0.25">
      <c r="A19" s="13" t="s">
        <v>20</v>
      </c>
      <c r="B19" s="14" t="s">
        <v>16</v>
      </c>
      <c r="C19" s="14" t="s">
        <v>18</v>
      </c>
      <c r="D19" s="14" t="s">
        <v>21</v>
      </c>
      <c r="E19" s="15">
        <v>1800</v>
      </c>
      <c r="F19" s="15">
        <v>1820</v>
      </c>
      <c r="G19" s="15">
        <v>1850</v>
      </c>
    </row>
    <row r="20" spans="1:7" ht="30.6" outlineLevel="2" x14ac:dyDescent="0.25">
      <c r="A20" s="13" t="s">
        <v>17</v>
      </c>
      <c r="B20" s="14" t="s">
        <v>16</v>
      </c>
      <c r="C20" s="14" t="s">
        <v>22</v>
      </c>
      <c r="D20" s="14" t="s">
        <v>19</v>
      </c>
      <c r="E20" s="15">
        <v>870</v>
      </c>
      <c r="F20" s="15">
        <v>890</v>
      </c>
      <c r="G20" s="15">
        <v>900</v>
      </c>
    </row>
    <row r="21" spans="1:7" ht="61.2" outlineLevel="2" x14ac:dyDescent="0.25">
      <c r="A21" s="13" t="s">
        <v>20</v>
      </c>
      <c r="B21" s="14" t="s">
        <v>16</v>
      </c>
      <c r="C21" s="14" t="s">
        <v>22</v>
      </c>
      <c r="D21" s="14" t="s">
        <v>21</v>
      </c>
      <c r="E21" s="15">
        <v>260</v>
      </c>
      <c r="F21" s="15">
        <v>270</v>
      </c>
      <c r="G21" s="15">
        <v>280</v>
      </c>
    </row>
    <row r="22" spans="1:7" ht="30.6" outlineLevel="2" x14ac:dyDescent="0.25">
      <c r="A22" s="13" t="s">
        <v>17</v>
      </c>
      <c r="B22" s="14" t="s">
        <v>16</v>
      </c>
      <c r="C22" s="14" t="s">
        <v>23</v>
      </c>
      <c r="D22" s="14" t="s">
        <v>19</v>
      </c>
      <c r="E22" s="15">
        <v>670</v>
      </c>
      <c r="F22" s="15">
        <v>680</v>
      </c>
      <c r="G22" s="15">
        <v>720</v>
      </c>
    </row>
    <row r="23" spans="1:7" ht="40.799999999999997" outlineLevel="2" x14ac:dyDescent="0.25">
      <c r="A23" s="13" t="s">
        <v>24</v>
      </c>
      <c r="B23" s="14" t="s">
        <v>16</v>
      </c>
      <c r="C23" s="14" t="s">
        <v>23</v>
      </c>
      <c r="D23" s="14" t="s">
        <v>25</v>
      </c>
      <c r="E23" s="15">
        <v>20</v>
      </c>
      <c r="F23" s="15">
        <v>20</v>
      </c>
      <c r="G23" s="15">
        <v>20</v>
      </c>
    </row>
    <row r="24" spans="1:7" ht="61.2" outlineLevel="2" x14ac:dyDescent="0.25">
      <c r="A24" s="13" t="s">
        <v>20</v>
      </c>
      <c r="B24" s="14" t="s">
        <v>16</v>
      </c>
      <c r="C24" s="14" t="s">
        <v>23</v>
      </c>
      <c r="D24" s="14" t="s">
        <v>21</v>
      </c>
      <c r="E24" s="15">
        <v>205</v>
      </c>
      <c r="F24" s="15">
        <v>210</v>
      </c>
      <c r="G24" s="15">
        <v>220</v>
      </c>
    </row>
    <row r="25" spans="1:7" ht="30.6" outlineLevel="2" x14ac:dyDescent="0.25">
      <c r="A25" s="13" t="s">
        <v>26</v>
      </c>
      <c r="B25" s="14" t="s">
        <v>16</v>
      </c>
      <c r="C25" s="14" t="s">
        <v>23</v>
      </c>
      <c r="D25" s="14" t="s">
        <v>27</v>
      </c>
      <c r="E25" s="15">
        <v>701.48</v>
      </c>
      <c r="F25" s="15">
        <v>708.48</v>
      </c>
      <c r="G25" s="15">
        <v>710.48</v>
      </c>
    </row>
    <row r="26" spans="1:7" ht="20.399999999999999" outlineLevel="2" x14ac:dyDescent="0.25">
      <c r="A26" s="13" t="s">
        <v>28</v>
      </c>
      <c r="B26" s="14" t="s">
        <v>16</v>
      </c>
      <c r="C26" s="14" t="s">
        <v>23</v>
      </c>
      <c r="D26" s="14" t="s">
        <v>29</v>
      </c>
      <c r="E26" s="15">
        <v>1300</v>
      </c>
      <c r="F26" s="15">
        <v>1300</v>
      </c>
      <c r="G26" s="15">
        <v>1476</v>
      </c>
    </row>
    <row r="27" spans="1:7" ht="13.2" outlineLevel="2" x14ac:dyDescent="0.25">
      <c r="A27" s="13" t="s">
        <v>30</v>
      </c>
      <c r="B27" s="14" t="s">
        <v>16</v>
      </c>
      <c r="C27" s="14" t="s">
        <v>23</v>
      </c>
      <c r="D27" s="14" t="s">
        <v>31</v>
      </c>
      <c r="E27" s="15">
        <v>50</v>
      </c>
      <c r="F27" s="15">
        <v>50</v>
      </c>
      <c r="G27" s="15">
        <v>50</v>
      </c>
    </row>
    <row r="28" spans="1:7" ht="20.399999999999999" outlineLevel="2" x14ac:dyDescent="0.25">
      <c r="A28" s="13" t="s">
        <v>28</v>
      </c>
      <c r="B28" s="14" t="s">
        <v>16</v>
      </c>
      <c r="C28" s="14" t="s">
        <v>32</v>
      </c>
      <c r="D28" s="14" t="s">
        <v>29</v>
      </c>
      <c r="E28" s="15">
        <v>70</v>
      </c>
      <c r="F28" s="15">
        <v>70</v>
      </c>
      <c r="G28" s="15">
        <v>70</v>
      </c>
    </row>
    <row r="29" spans="1:7" ht="20.399999999999999" outlineLevel="2" x14ac:dyDescent="0.25">
      <c r="A29" s="13" t="s">
        <v>28</v>
      </c>
      <c r="B29" s="14" t="s">
        <v>16</v>
      </c>
      <c r="C29" s="14" t="s">
        <v>33</v>
      </c>
      <c r="D29" s="14" t="s">
        <v>29</v>
      </c>
      <c r="E29" s="15">
        <v>3.52</v>
      </c>
      <c r="F29" s="15">
        <v>3.52</v>
      </c>
      <c r="G29" s="15">
        <v>3.52</v>
      </c>
    </row>
    <row r="30" spans="1:7" ht="51" outlineLevel="1" x14ac:dyDescent="0.25">
      <c r="A30" s="10" t="s">
        <v>34</v>
      </c>
      <c r="B30" s="11" t="s">
        <v>35</v>
      </c>
      <c r="C30" s="11"/>
      <c r="D30" s="11"/>
      <c r="E30" s="12">
        <f>E31+E32+E33</f>
        <v>180.89</v>
      </c>
      <c r="F30" s="12">
        <f t="shared" ref="F30:G30" si="2">F31+F32+F33</f>
        <v>169.2</v>
      </c>
      <c r="G30" s="12">
        <f t="shared" si="2"/>
        <v>173</v>
      </c>
    </row>
    <row r="31" spans="1:7" ht="13.2" outlineLevel="2" x14ac:dyDescent="0.25">
      <c r="A31" s="13" t="s">
        <v>36</v>
      </c>
      <c r="B31" s="14" t="s">
        <v>35</v>
      </c>
      <c r="C31" s="14" t="s">
        <v>37</v>
      </c>
      <c r="D31" s="14" t="s">
        <v>38</v>
      </c>
      <c r="E31" s="15">
        <v>100.5</v>
      </c>
      <c r="F31" s="15">
        <v>57.5</v>
      </c>
      <c r="G31" s="15">
        <v>59.5</v>
      </c>
    </row>
    <row r="32" spans="1:7" ht="13.2" outlineLevel="2" x14ac:dyDescent="0.25">
      <c r="A32" s="13" t="s">
        <v>36</v>
      </c>
      <c r="B32" s="14" t="s">
        <v>35</v>
      </c>
      <c r="C32" s="14" t="s">
        <v>39</v>
      </c>
      <c r="D32" s="14" t="s">
        <v>38</v>
      </c>
      <c r="E32" s="15">
        <v>28.79</v>
      </c>
      <c r="F32" s="15">
        <v>38.9</v>
      </c>
      <c r="G32" s="15">
        <v>40.1</v>
      </c>
    </row>
    <row r="33" spans="1:8" ht="13.2" outlineLevel="2" x14ac:dyDescent="0.25">
      <c r="A33" s="13" t="s">
        <v>36</v>
      </c>
      <c r="B33" s="14" t="s">
        <v>35</v>
      </c>
      <c r="C33" s="14" t="s">
        <v>40</v>
      </c>
      <c r="D33" s="14" t="s">
        <v>38</v>
      </c>
      <c r="E33" s="15">
        <v>51.6</v>
      </c>
      <c r="F33" s="15">
        <v>72.8</v>
      </c>
      <c r="G33" s="15">
        <v>73.400000000000006</v>
      </c>
    </row>
    <row r="34" spans="1:8" ht="13.2" outlineLevel="1" x14ac:dyDescent="0.25">
      <c r="A34" s="10" t="s">
        <v>41</v>
      </c>
      <c r="B34" s="11" t="s">
        <v>42</v>
      </c>
      <c r="C34" s="11"/>
      <c r="D34" s="11"/>
      <c r="E34" s="12">
        <v>100</v>
      </c>
      <c r="F34" s="12">
        <v>100</v>
      </c>
      <c r="G34" s="12">
        <v>100</v>
      </c>
    </row>
    <row r="35" spans="1:8" ht="13.2" outlineLevel="2" x14ac:dyDescent="0.25">
      <c r="A35" s="13" t="s">
        <v>43</v>
      </c>
      <c r="B35" s="14" t="s">
        <v>42</v>
      </c>
      <c r="C35" s="14" t="s">
        <v>44</v>
      </c>
      <c r="D35" s="14" t="s">
        <v>45</v>
      </c>
      <c r="E35" s="15">
        <v>100</v>
      </c>
      <c r="F35" s="15">
        <v>100</v>
      </c>
      <c r="G35" s="15">
        <v>100</v>
      </c>
    </row>
    <row r="36" spans="1:8" ht="20.399999999999999" outlineLevel="1" x14ac:dyDescent="0.25">
      <c r="A36" s="10" t="s">
        <v>46</v>
      </c>
      <c r="B36" s="11" t="s">
        <v>47</v>
      </c>
      <c r="C36" s="11"/>
      <c r="D36" s="11"/>
      <c r="E36" s="12">
        <f>E37+E38+E39+E40+E41</f>
        <v>363.4</v>
      </c>
      <c r="F36" s="12">
        <f t="shared" ref="F36:G36" si="3">F37+F38+F39+F40+F41</f>
        <v>365</v>
      </c>
      <c r="G36" s="12">
        <f t="shared" si="3"/>
        <v>370</v>
      </c>
    </row>
    <row r="37" spans="1:8" ht="20.399999999999999" outlineLevel="2" x14ac:dyDescent="0.25">
      <c r="A37" s="13" t="s">
        <v>28</v>
      </c>
      <c r="B37" s="14" t="s">
        <v>47</v>
      </c>
      <c r="C37" s="14" t="s">
        <v>48</v>
      </c>
      <c r="D37" s="14" t="s">
        <v>29</v>
      </c>
      <c r="E37" s="15">
        <v>32</v>
      </c>
      <c r="F37" s="15">
        <v>35</v>
      </c>
      <c r="G37" s="15">
        <v>35</v>
      </c>
    </row>
    <row r="38" spans="1:8" ht="40.799999999999997" outlineLevel="2" x14ac:dyDescent="0.25">
      <c r="A38" s="13" t="s">
        <v>49</v>
      </c>
      <c r="B38" s="14" t="s">
        <v>47</v>
      </c>
      <c r="C38" s="14" t="s">
        <v>50</v>
      </c>
      <c r="D38" s="14" t="s">
        <v>51</v>
      </c>
      <c r="E38" s="15">
        <v>80</v>
      </c>
      <c r="F38" s="15">
        <v>80</v>
      </c>
      <c r="G38" s="15">
        <v>80</v>
      </c>
    </row>
    <row r="39" spans="1:8" ht="20.399999999999999" outlineLevel="2" x14ac:dyDescent="0.25">
      <c r="A39" s="13" t="s">
        <v>28</v>
      </c>
      <c r="B39" s="14" t="s">
        <v>47</v>
      </c>
      <c r="C39" s="14" t="s">
        <v>52</v>
      </c>
      <c r="D39" s="14" t="s">
        <v>29</v>
      </c>
      <c r="E39" s="15">
        <v>151.4</v>
      </c>
      <c r="F39" s="15">
        <v>150</v>
      </c>
      <c r="G39" s="15">
        <v>155</v>
      </c>
    </row>
    <row r="40" spans="1:8" ht="13.2" outlineLevel="2" x14ac:dyDescent="0.25">
      <c r="A40" s="13" t="s">
        <v>53</v>
      </c>
      <c r="B40" s="14" t="s">
        <v>47</v>
      </c>
      <c r="C40" s="14" t="s">
        <v>54</v>
      </c>
      <c r="D40" s="14" t="s">
        <v>55</v>
      </c>
      <c r="E40" s="15">
        <v>40</v>
      </c>
      <c r="F40" s="15">
        <v>40</v>
      </c>
      <c r="G40" s="15">
        <v>50</v>
      </c>
    </row>
    <row r="41" spans="1:8" ht="20.399999999999999" outlineLevel="2" x14ac:dyDescent="0.25">
      <c r="A41" s="13" t="s">
        <v>28</v>
      </c>
      <c r="B41" s="14" t="s">
        <v>47</v>
      </c>
      <c r="C41" s="14" t="s">
        <v>56</v>
      </c>
      <c r="D41" s="14" t="s">
        <v>29</v>
      </c>
      <c r="E41" s="15">
        <v>60</v>
      </c>
      <c r="F41" s="15">
        <v>60</v>
      </c>
      <c r="G41" s="15">
        <v>50</v>
      </c>
    </row>
    <row r="42" spans="1:8" ht="13.2" x14ac:dyDescent="0.25">
      <c r="A42" s="10" t="s">
        <v>57</v>
      </c>
      <c r="B42" s="11" t="s">
        <v>58</v>
      </c>
      <c r="C42" s="11"/>
      <c r="D42" s="11"/>
      <c r="E42" s="12">
        <f>E43</f>
        <v>271.60000000000002</v>
      </c>
      <c r="F42" s="12">
        <f t="shared" ref="F42:H42" si="4">F43</f>
        <v>285.8</v>
      </c>
      <c r="G42" s="12">
        <f t="shared" si="4"/>
        <v>292</v>
      </c>
      <c r="H42" s="12">
        <f t="shared" si="4"/>
        <v>0</v>
      </c>
    </row>
    <row r="43" spans="1:8" ht="20.399999999999999" outlineLevel="1" x14ac:dyDescent="0.25">
      <c r="A43" s="10" t="s">
        <v>59</v>
      </c>
      <c r="B43" s="11" t="s">
        <v>60</v>
      </c>
      <c r="C43" s="11"/>
      <c r="D43" s="11"/>
      <c r="E43" s="12">
        <f>E44+E45</f>
        <v>271.60000000000002</v>
      </c>
      <c r="F43" s="12">
        <f t="shared" ref="F43:G43" si="5">F44+F45</f>
        <v>285.8</v>
      </c>
      <c r="G43" s="12">
        <f t="shared" si="5"/>
        <v>292</v>
      </c>
    </row>
    <row r="44" spans="1:8" ht="30.6" outlineLevel="2" x14ac:dyDescent="0.25">
      <c r="A44" s="13" t="s">
        <v>17</v>
      </c>
      <c r="B44" s="14" t="s">
        <v>60</v>
      </c>
      <c r="C44" s="14" t="s">
        <v>61</v>
      </c>
      <c r="D44" s="14" t="s">
        <v>19</v>
      </c>
      <c r="E44" s="15">
        <v>210</v>
      </c>
      <c r="F44" s="15">
        <v>220</v>
      </c>
      <c r="G44" s="15">
        <v>226</v>
      </c>
    </row>
    <row r="45" spans="1:8" ht="61.2" outlineLevel="2" x14ac:dyDescent="0.25">
      <c r="A45" s="13" t="s">
        <v>20</v>
      </c>
      <c r="B45" s="14" t="s">
        <v>60</v>
      </c>
      <c r="C45" s="14" t="s">
        <v>61</v>
      </c>
      <c r="D45" s="14" t="s">
        <v>21</v>
      </c>
      <c r="E45" s="15">
        <v>61.6</v>
      </c>
      <c r="F45" s="15">
        <v>65.8</v>
      </c>
      <c r="G45" s="15">
        <v>66</v>
      </c>
    </row>
    <row r="46" spans="1:8" ht="40.799999999999997" x14ac:dyDescent="0.25">
      <c r="A46" s="10" t="s">
        <v>62</v>
      </c>
      <c r="B46" s="11" t="s">
        <v>63</v>
      </c>
      <c r="C46" s="11"/>
      <c r="D46" s="11"/>
      <c r="E46" s="12">
        <f>E47</f>
        <v>150</v>
      </c>
      <c r="F46" s="12">
        <f t="shared" ref="F46:G46" si="6">F47</f>
        <v>300</v>
      </c>
      <c r="G46" s="12">
        <f t="shared" si="6"/>
        <v>150</v>
      </c>
    </row>
    <row r="47" spans="1:8" ht="51" outlineLevel="1" x14ac:dyDescent="0.25">
      <c r="A47" s="10" t="s">
        <v>64</v>
      </c>
      <c r="B47" s="11" t="s">
        <v>65</v>
      </c>
      <c r="C47" s="11"/>
      <c r="D47" s="11"/>
      <c r="E47" s="12">
        <f>E48</f>
        <v>150</v>
      </c>
      <c r="F47" s="12">
        <f t="shared" ref="F47:G47" si="7">F48</f>
        <v>300</v>
      </c>
      <c r="G47" s="12">
        <f t="shared" si="7"/>
        <v>150</v>
      </c>
    </row>
    <row r="48" spans="1:8" ht="20.399999999999999" outlineLevel="2" x14ac:dyDescent="0.25">
      <c r="A48" s="13" t="s">
        <v>28</v>
      </c>
      <c r="B48" s="14" t="s">
        <v>65</v>
      </c>
      <c r="C48" s="14" t="s">
        <v>66</v>
      </c>
      <c r="D48" s="14" t="s">
        <v>29</v>
      </c>
      <c r="E48" s="15">
        <v>150</v>
      </c>
      <c r="F48" s="15">
        <v>300</v>
      </c>
      <c r="G48" s="15">
        <v>150</v>
      </c>
    </row>
    <row r="49" spans="1:8" ht="13.2" x14ac:dyDescent="0.25">
      <c r="A49" s="10" t="s">
        <v>67</v>
      </c>
      <c r="B49" s="11" t="s">
        <v>68</v>
      </c>
      <c r="C49" s="11"/>
      <c r="D49" s="11"/>
      <c r="E49" s="12">
        <f>E50+E52+E60</f>
        <v>20177.599999999999</v>
      </c>
      <c r="F49" s="12">
        <f t="shared" ref="F49:G49" si="8">F50+F52+F60</f>
        <v>5168</v>
      </c>
      <c r="G49" s="12">
        <f t="shared" si="8"/>
        <v>6228</v>
      </c>
    </row>
    <row r="50" spans="1:8" ht="20.399999999999999" outlineLevel="1" x14ac:dyDescent="0.25">
      <c r="A50" s="10" t="s">
        <v>69</v>
      </c>
      <c r="B50" s="11" t="s">
        <v>70</v>
      </c>
      <c r="C50" s="11"/>
      <c r="D50" s="11"/>
      <c r="E50" s="12">
        <v>60</v>
      </c>
      <c r="F50" s="12">
        <v>60</v>
      </c>
      <c r="G50" s="12">
        <v>60</v>
      </c>
    </row>
    <row r="51" spans="1:8" ht="20.399999999999999" outlineLevel="2" x14ac:dyDescent="0.25">
      <c r="A51" s="13" t="s">
        <v>28</v>
      </c>
      <c r="B51" s="14" t="s">
        <v>70</v>
      </c>
      <c r="C51" s="14" t="s">
        <v>71</v>
      </c>
      <c r="D51" s="14" t="s">
        <v>29</v>
      </c>
      <c r="E51" s="15">
        <v>60</v>
      </c>
      <c r="F51" s="15">
        <v>60</v>
      </c>
      <c r="G51" s="15">
        <v>60</v>
      </c>
    </row>
    <row r="52" spans="1:8" ht="20.399999999999999" outlineLevel="1" x14ac:dyDescent="0.25">
      <c r="A52" s="10" t="s">
        <v>72</v>
      </c>
      <c r="B52" s="11" t="s">
        <v>73</v>
      </c>
      <c r="C52" s="11"/>
      <c r="D52" s="11"/>
      <c r="E52" s="12">
        <f>E53+E54+E55+E56+E57+E58+E59</f>
        <v>19897.599999999999</v>
      </c>
      <c r="F52" s="12">
        <f t="shared" ref="F52:H52" si="9">F53+F54+F55+F56+F57+F58+F59</f>
        <v>4788</v>
      </c>
      <c r="G52" s="12">
        <f t="shared" si="9"/>
        <v>5788</v>
      </c>
      <c r="H52" s="12">
        <f t="shared" si="9"/>
        <v>0</v>
      </c>
    </row>
    <row r="53" spans="1:8" ht="20.399999999999999" outlineLevel="2" x14ac:dyDescent="0.25">
      <c r="A53" s="13" t="s">
        <v>28</v>
      </c>
      <c r="B53" s="14" t="s">
        <v>73</v>
      </c>
      <c r="C53" s="14" t="s">
        <v>74</v>
      </c>
      <c r="D53" s="14" t="s">
        <v>29</v>
      </c>
      <c r="E53" s="15">
        <v>3300</v>
      </c>
      <c r="F53" s="15">
        <v>2300</v>
      </c>
      <c r="G53" s="15">
        <v>2500</v>
      </c>
    </row>
    <row r="54" spans="1:8" ht="20.399999999999999" outlineLevel="2" x14ac:dyDescent="0.25">
      <c r="A54" s="13" t="s">
        <v>28</v>
      </c>
      <c r="B54" s="14" t="s">
        <v>73</v>
      </c>
      <c r="C54" s="14" t="s">
        <v>75</v>
      </c>
      <c r="D54" s="14" t="s">
        <v>29</v>
      </c>
      <c r="E54" s="15">
        <v>700</v>
      </c>
      <c r="F54" s="15">
        <v>700</v>
      </c>
      <c r="G54" s="15">
        <v>1500</v>
      </c>
    </row>
    <row r="55" spans="1:8" ht="20.399999999999999" outlineLevel="2" x14ac:dyDescent="0.25">
      <c r="A55" s="13" t="s">
        <v>28</v>
      </c>
      <c r="B55" s="14" t="s">
        <v>73</v>
      </c>
      <c r="C55" s="14" t="s">
        <v>76</v>
      </c>
      <c r="D55" s="14" t="s">
        <v>29</v>
      </c>
      <c r="E55" s="15">
        <v>1121.5999999999999</v>
      </c>
      <c r="F55" s="15">
        <v>0</v>
      </c>
      <c r="G55" s="15">
        <v>0</v>
      </c>
    </row>
    <row r="56" spans="1:8" ht="40.799999999999997" outlineLevel="2" x14ac:dyDescent="0.25">
      <c r="A56" s="13" t="s">
        <v>77</v>
      </c>
      <c r="B56" s="14" t="s">
        <v>73</v>
      </c>
      <c r="C56" s="14" t="s">
        <v>76</v>
      </c>
      <c r="D56" s="14" t="s">
        <v>78</v>
      </c>
      <c r="E56" s="15">
        <v>12988</v>
      </c>
      <c r="F56" s="15">
        <v>0</v>
      </c>
      <c r="G56" s="15">
        <v>0</v>
      </c>
    </row>
    <row r="57" spans="1:8" ht="20.399999999999999" outlineLevel="2" x14ac:dyDescent="0.25">
      <c r="A57" s="13" t="s">
        <v>28</v>
      </c>
      <c r="B57" s="14" t="s">
        <v>73</v>
      </c>
      <c r="C57" s="14" t="s">
        <v>79</v>
      </c>
      <c r="D57" s="14" t="s">
        <v>29</v>
      </c>
      <c r="E57" s="15">
        <v>1059.3</v>
      </c>
      <c r="F57" s="15">
        <v>1059.3</v>
      </c>
      <c r="G57" s="15">
        <v>1059.3</v>
      </c>
    </row>
    <row r="58" spans="1:8" ht="20.399999999999999" outlineLevel="2" x14ac:dyDescent="0.25">
      <c r="A58" s="13" t="s">
        <v>28</v>
      </c>
      <c r="B58" s="14" t="s">
        <v>73</v>
      </c>
      <c r="C58" s="14" t="s">
        <v>80</v>
      </c>
      <c r="D58" s="14" t="s">
        <v>29</v>
      </c>
      <c r="E58" s="15">
        <v>728.7</v>
      </c>
      <c r="F58" s="15">
        <v>728.7</v>
      </c>
      <c r="G58" s="15">
        <v>728.7</v>
      </c>
    </row>
    <row r="59" spans="1:8" ht="20.399999999999999" outlineLevel="2" x14ac:dyDescent="0.25">
      <c r="A59" s="13" t="s">
        <v>28</v>
      </c>
      <c r="B59" s="14" t="s">
        <v>73</v>
      </c>
      <c r="C59" s="14" t="s">
        <v>81</v>
      </c>
      <c r="D59" s="14" t="s">
        <v>29</v>
      </c>
      <c r="E59" s="15">
        <v>0</v>
      </c>
      <c r="F59" s="15">
        <v>0</v>
      </c>
      <c r="G59" s="15">
        <v>0</v>
      </c>
    </row>
    <row r="60" spans="1:8" ht="20.399999999999999" outlineLevel="1" x14ac:dyDescent="0.25">
      <c r="A60" s="10" t="s">
        <v>82</v>
      </c>
      <c r="B60" s="11" t="s">
        <v>83</v>
      </c>
      <c r="C60" s="11"/>
      <c r="D60" s="11"/>
      <c r="E60" s="12">
        <f>E61+E62</f>
        <v>220</v>
      </c>
      <c r="F60" s="12">
        <f t="shared" ref="F60:G60" si="10">F61+F62</f>
        <v>320</v>
      </c>
      <c r="G60" s="12">
        <f t="shared" si="10"/>
        <v>380</v>
      </c>
    </row>
    <row r="61" spans="1:8" ht="20.399999999999999" outlineLevel="2" x14ac:dyDescent="0.25">
      <c r="A61" s="13" t="s">
        <v>28</v>
      </c>
      <c r="B61" s="14" t="s">
        <v>83</v>
      </c>
      <c r="C61" s="14" t="s">
        <v>84</v>
      </c>
      <c r="D61" s="14" t="s">
        <v>29</v>
      </c>
      <c r="E61" s="15">
        <v>20</v>
      </c>
      <c r="F61" s="15">
        <v>20</v>
      </c>
      <c r="G61" s="15">
        <v>20</v>
      </c>
    </row>
    <row r="62" spans="1:8" ht="20.399999999999999" outlineLevel="2" x14ac:dyDescent="0.25">
      <c r="A62" s="13" t="s">
        <v>28</v>
      </c>
      <c r="B62" s="14" t="s">
        <v>83</v>
      </c>
      <c r="C62" s="14" t="s">
        <v>71</v>
      </c>
      <c r="D62" s="14" t="s">
        <v>29</v>
      </c>
      <c r="E62" s="15">
        <v>200</v>
      </c>
      <c r="F62" s="15">
        <v>300</v>
      </c>
      <c r="G62" s="15">
        <v>360</v>
      </c>
    </row>
    <row r="63" spans="1:8" ht="20.399999999999999" x14ac:dyDescent="0.25">
      <c r="A63" s="10" t="s">
        <v>85</v>
      </c>
      <c r="B63" s="11" t="s">
        <v>86</v>
      </c>
      <c r="C63" s="11"/>
      <c r="D63" s="11"/>
      <c r="E63" s="12">
        <f>E64+E72+E76</f>
        <v>27531.43</v>
      </c>
      <c r="F63" s="12">
        <f t="shared" ref="F63:G63" si="11">F64+F72+F76</f>
        <v>48310.12</v>
      </c>
      <c r="G63" s="12">
        <f t="shared" si="11"/>
        <v>9361.619999999999</v>
      </c>
    </row>
    <row r="64" spans="1:8" ht="13.2" outlineLevel="1" x14ac:dyDescent="0.25">
      <c r="A64" s="10" t="s">
        <v>87</v>
      </c>
      <c r="B64" s="11" t="s">
        <v>88</v>
      </c>
      <c r="C64" s="11"/>
      <c r="D64" s="11"/>
      <c r="E64" s="12">
        <f>E65+E66+E67+E68+E69+E70+E71</f>
        <v>4651.6000000000004</v>
      </c>
      <c r="F64" s="12">
        <f t="shared" ref="F64:G64" si="12">F65+F66+F67+F68+F69+F70+F71</f>
        <v>1445</v>
      </c>
      <c r="G64" s="12">
        <f t="shared" si="12"/>
        <v>1345</v>
      </c>
    </row>
    <row r="65" spans="1:7" ht="13.2" outlineLevel="2" x14ac:dyDescent="0.25">
      <c r="A65" s="13" t="s">
        <v>36</v>
      </c>
      <c r="B65" s="14" t="s">
        <v>88</v>
      </c>
      <c r="C65" s="14" t="s">
        <v>89</v>
      </c>
      <c r="D65" s="14" t="s">
        <v>38</v>
      </c>
      <c r="E65" s="15">
        <v>77.400000000000006</v>
      </c>
      <c r="F65" s="15">
        <v>80</v>
      </c>
      <c r="G65" s="15">
        <v>82</v>
      </c>
    </row>
    <row r="66" spans="1:7" ht="13.2" outlineLevel="2" x14ac:dyDescent="0.25">
      <c r="A66" s="13" t="s">
        <v>36</v>
      </c>
      <c r="B66" s="14" t="s">
        <v>88</v>
      </c>
      <c r="C66" s="14" t="s">
        <v>90</v>
      </c>
      <c r="D66" s="14" t="s">
        <v>38</v>
      </c>
      <c r="E66" s="15">
        <v>28.4</v>
      </c>
      <c r="F66" s="15">
        <v>31</v>
      </c>
      <c r="G66" s="15">
        <v>32</v>
      </c>
    </row>
    <row r="67" spans="1:7" ht="20.399999999999999" outlineLevel="2" x14ac:dyDescent="0.25">
      <c r="A67" s="13" t="s">
        <v>28</v>
      </c>
      <c r="B67" s="14" t="s">
        <v>88</v>
      </c>
      <c r="C67" s="14" t="s">
        <v>91</v>
      </c>
      <c r="D67" s="14" t="s">
        <v>29</v>
      </c>
      <c r="E67" s="15">
        <v>1094.2</v>
      </c>
      <c r="F67" s="15">
        <v>1234</v>
      </c>
      <c r="G67" s="15">
        <v>1131</v>
      </c>
    </row>
    <row r="68" spans="1:7" ht="20.399999999999999" outlineLevel="2" x14ac:dyDescent="0.25">
      <c r="A68" s="13" t="s">
        <v>28</v>
      </c>
      <c r="B68" s="14" t="s">
        <v>88</v>
      </c>
      <c r="C68" s="14" t="s">
        <v>92</v>
      </c>
      <c r="D68" s="14" t="s">
        <v>29</v>
      </c>
      <c r="E68" s="15">
        <v>100</v>
      </c>
      <c r="F68" s="15">
        <v>100</v>
      </c>
      <c r="G68" s="15">
        <v>100</v>
      </c>
    </row>
    <row r="69" spans="1:7" ht="51" outlineLevel="2" x14ac:dyDescent="0.25">
      <c r="A69" s="13" t="s">
        <v>93</v>
      </c>
      <c r="B69" s="14" t="s">
        <v>88</v>
      </c>
      <c r="C69" s="14" t="s">
        <v>94</v>
      </c>
      <c r="D69" s="14" t="s">
        <v>95</v>
      </c>
      <c r="E69" s="15">
        <v>0</v>
      </c>
      <c r="F69" s="15">
        <v>0</v>
      </c>
      <c r="G69" s="15">
        <v>0</v>
      </c>
    </row>
    <row r="70" spans="1:7" ht="51" outlineLevel="2" x14ac:dyDescent="0.25">
      <c r="A70" s="13" t="s">
        <v>93</v>
      </c>
      <c r="B70" s="14" t="s">
        <v>88</v>
      </c>
      <c r="C70" s="14" t="s">
        <v>96</v>
      </c>
      <c r="D70" s="14" t="s">
        <v>95</v>
      </c>
      <c r="E70" s="15">
        <v>3351.6</v>
      </c>
      <c r="F70" s="15">
        <v>0</v>
      </c>
      <c r="G70" s="15">
        <v>0</v>
      </c>
    </row>
    <row r="71" spans="1:7" ht="51" outlineLevel="2" x14ac:dyDescent="0.25">
      <c r="A71" s="13" t="s">
        <v>93</v>
      </c>
      <c r="B71" s="14" t="s">
        <v>88</v>
      </c>
      <c r="C71" s="14" t="s">
        <v>97</v>
      </c>
      <c r="D71" s="14" t="s">
        <v>95</v>
      </c>
      <c r="E71" s="15">
        <v>0</v>
      </c>
      <c r="F71" s="15">
        <v>0</v>
      </c>
      <c r="G71" s="15">
        <v>0</v>
      </c>
    </row>
    <row r="72" spans="1:7" ht="13.2" outlineLevel="1" x14ac:dyDescent="0.25">
      <c r="A72" s="10" t="s">
        <v>98</v>
      </c>
      <c r="B72" s="11" t="s">
        <v>99</v>
      </c>
      <c r="C72" s="11"/>
      <c r="D72" s="11"/>
      <c r="E72" s="12">
        <f>E73+E74+E75</f>
        <v>12422.33</v>
      </c>
      <c r="F72" s="12">
        <f t="shared" ref="F72:G72" si="13">F73+F74+F75</f>
        <v>37667.120000000003</v>
      </c>
      <c r="G72" s="12">
        <f t="shared" si="13"/>
        <v>616.62</v>
      </c>
    </row>
    <row r="73" spans="1:7" ht="13.2" outlineLevel="2" x14ac:dyDescent="0.25">
      <c r="A73" s="13" t="s">
        <v>36</v>
      </c>
      <c r="B73" s="14" t="s">
        <v>99</v>
      </c>
      <c r="C73" s="14" t="s">
        <v>100</v>
      </c>
      <c r="D73" s="14" t="s">
        <v>38</v>
      </c>
      <c r="E73" s="15">
        <v>113.91</v>
      </c>
      <c r="F73" s="15">
        <v>97.8</v>
      </c>
      <c r="G73" s="15">
        <v>99.8</v>
      </c>
    </row>
    <row r="74" spans="1:7" ht="20.399999999999999" outlineLevel="2" x14ac:dyDescent="0.25">
      <c r="A74" s="13" t="s">
        <v>28</v>
      </c>
      <c r="B74" s="14" t="s">
        <v>99</v>
      </c>
      <c r="C74" s="14" t="s">
        <v>101</v>
      </c>
      <c r="D74" s="14" t="s">
        <v>29</v>
      </c>
      <c r="E74" s="15">
        <v>1489.92</v>
      </c>
      <c r="F74" s="15">
        <v>1102.32</v>
      </c>
      <c r="G74" s="15">
        <v>516.82000000000005</v>
      </c>
    </row>
    <row r="75" spans="1:7" ht="40.799999999999997" outlineLevel="2" x14ac:dyDescent="0.25">
      <c r="A75" s="13" t="s">
        <v>77</v>
      </c>
      <c r="B75" s="14" t="s">
        <v>99</v>
      </c>
      <c r="C75" s="14" t="s">
        <v>101</v>
      </c>
      <c r="D75" s="14" t="s">
        <v>78</v>
      </c>
      <c r="E75" s="15">
        <v>10818.5</v>
      </c>
      <c r="F75" s="15">
        <v>36467</v>
      </c>
      <c r="G75" s="15">
        <v>0</v>
      </c>
    </row>
    <row r="76" spans="1:7" ht="13.2" outlineLevel="1" x14ac:dyDescent="0.25">
      <c r="A76" s="10" t="s">
        <v>102</v>
      </c>
      <c r="B76" s="11" t="s">
        <v>103</v>
      </c>
      <c r="C76" s="11"/>
      <c r="D76" s="11"/>
      <c r="E76" s="12">
        <f>E77+E78+E79+E80+E81+E82+E83</f>
        <v>10457.5</v>
      </c>
      <c r="F76" s="12">
        <f t="shared" ref="F76:G76" si="14">F77+F78+F79+F80+F81+F82+F83</f>
        <v>9198</v>
      </c>
      <c r="G76" s="12">
        <f t="shared" si="14"/>
        <v>7400</v>
      </c>
    </row>
    <row r="77" spans="1:7" ht="20.399999999999999" outlineLevel="2" x14ac:dyDescent="0.25">
      <c r="A77" s="13" t="s">
        <v>28</v>
      </c>
      <c r="B77" s="14" t="s">
        <v>103</v>
      </c>
      <c r="C77" s="14" t="s">
        <v>104</v>
      </c>
      <c r="D77" s="14" t="s">
        <v>29</v>
      </c>
      <c r="E77" s="15">
        <v>6300</v>
      </c>
      <c r="F77" s="15">
        <v>6100</v>
      </c>
      <c r="G77" s="15">
        <v>6100</v>
      </c>
    </row>
    <row r="78" spans="1:7" ht="20.399999999999999" outlineLevel="2" x14ac:dyDescent="0.25">
      <c r="A78" s="13" t="s">
        <v>28</v>
      </c>
      <c r="B78" s="14" t="s">
        <v>103</v>
      </c>
      <c r="C78" s="14" t="s">
        <v>105</v>
      </c>
      <c r="D78" s="14" t="s">
        <v>29</v>
      </c>
      <c r="E78" s="15">
        <v>70</v>
      </c>
      <c r="F78" s="15">
        <v>70</v>
      </c>
      <c r="G78" s="15">
        <v>100</v>
      </c>
    </row>
    <row r="79" spans="1:7" ht="20.399999999999999" outlineLevel="2" x14ac:dyDescent="0.25">
      <c r="A79" s="13" t="s">
        <v>28</v>
      </c>
      <c r="B79" s="14" t="s">
        <v>103</v>
      </c>
      <c r="C79" s="14" t="s">
        <v>106</v>
      </c>
      <c r="D79" s="14" t="s">
        <v>29</v>
      </c>
      <c r="E79" s="15">
        <v>1000</v>
      </c>
      <c r="F79" s="15">
        <v>1078</v>
      </c>
      <c r="G79" s="15">
        <v>1070</v>
      </c>
    </row>
    <row r="80" spans="1:7" ht="20.399999999999999" outlineLevel="2" x14ac:dyDescent="0.25">
      <c r="A80" s="13" t="s">
        <v>28</v>
      </c>
      <c r="B80" s="14" t="s">
        <v>103</v>
      </c>
      <c r="C80" s="14" t="s">
        <v>107</v>
      </c>
      <c r="D80" s="14" t="s">
        <v>29</v>
      </c>
      <c r="E80" s="15">
        <v>130</v>
      </c>
      <c r="F80" s="15">
        <v>130</v>
      </c>
      <c r="G80" s="15">
        <v>130</v>
      </c>
    </row>
    <row r="81" spans="1:8" ht="20.399999999999999" outlineLevel="2" x14ac:dyDescent="0.25">
      <c r="A81" s="13" t="s">
        <v>28</v>
      </c>
      <c r="B81" s="14" t="s">
        <v>103</v>
      </c>
      <c r="C81" s="14" t="s">
        <v>108</v>
      </c>
      <c r="D81" s="14" t="s">
        <v>29</v>
      </c>
      <c r="E81" s="15">
        <v>0</v>
      </c>
      <c r="F81" s="15">
        <v>0</v>
      </c>
      <c r="G81" s="15">
        <v>0</v>
      </c>
    </row>
    <row r="82" spans="1:8" ht="20.399999999999999" outlineLevel="2" x14ac:dyDescent="0.25">
      <c r="A82" s="13" t="s">
        <v>28</v>
      </c>
      <c r="B82" s="14" t="s">
        <v>103</v>
      </c>
      <c r="C82" s="14" t="s">
        <v>109</v>
      </c>
      <c r="D82" s="14" t="s">
        <v>29</v>
      </c>
      <c r="E82" s="15">
        <v>0</v>
      </c>
      <c r="F82" s="15">
        <v>0</v>
      </c>
      <c r="G82" s="15">
        <v>0</v>
      </c>
    </row>
    <row r="83" spans="1:8" ht="20.399999999999999" outlineLevel="2" x14ac:dyDescent="0.25">
      <c r="A83" s="16" t="s">
        <v>28</v>
      </c>
      <c r="B83" s="17" t="s">
        <v>103</v>
      </c>
      <c r="C83" s="17" t="s">
        <v>110</v>
      </c>
      <c r="D83" s="17" t="s">
        <v>29</v>
      </c>
      <c r="E83" s="18">
        <v>2957.5</v>
      </c>
      <c r="F83" s="18">
        <v>1820</v>
      </c>
      <c r="G83" s="18">
        <v>0</v>
      </c>
    </row>
    <row r="84" spans="1:8" ht="20.399999999999999" outlineLevel="2" x14ac:dyDescent="0.25">
      <c r="A84" s="21" t="s">
        <v>152</v>
      </c>
      <c r="B84" s="22" t="s">
        <v>153</v>
      </c>
      <c r="C84" s="19"/>
      <c r="D84" s="19"/>
      <c r="E84" s="23">
        <f>E85+E86</f>
        <v>844.2</v>
      </c>
      <c r="F84" s="23">
        <f t="shared" ref="F84:G84" si="15">F85+F86</f>
        <v>4037.3</v>
      </c>
      <c r="G84" s="23">
        <f t="shared" si="15"/>
        <v>400</v>
      </c>
    </row>
    <row r="85" spans="1:8" ht="20.399999999999999" outlineLevel="2" x14ac:dyDescent="0.25">
      <c r="A85" s="13" t="s">
        <v>28</v>
      </c>
      <c r="B85" s="19" t="s">
        <v>153</v>
      </c>
      <c r="C85" s="19" t="s">
        <v>111</v>
      </c>
      <c r="D85" s="19" t="s">
        <v>29</v>
      </c>
      <c r="E85" s="20">
        <v>500</v>
      </c>
      <c r="F85" s="20">
        <v>600</v>
      </c>
      <c r="G85" s="20">
        <v>400</v>
      </c>
    </row>
    <row r="86" spans="1:8" ht="20.399999999999999" outlineLevel="2" x14ac:dyDescent="0.25">
      <c r="A86" s="16" t="s">
        <v>28</v>
      </c>
      <c r="B86" s="19" t="s">
        <v>153</v>
      </c>
      <c r="C86" s="19" t="s">
        <v>154</v>
      </c>
      <c r="D86" s="19" t="s">
        <v>29</v>
      </c>
      <c r="E86" s="20">
        <v>344.2</v>
      </c>
      <c r="F86" s="20">
        <v>3437.3</v>
      </c>
      <c r="G86" s="20">
        <v>0</v>
      </c>
    </row>
    <row r="87" spans="1:8" ht="13.2" outlineLevel="2" x14ac:dyDescent="0.25">
      <c r="A87" s="10" t="s">
        <v>112</v>
      </c>
      <c r="B87" s="11" t="s">
        <v>113</v>
      </c>
      <c r="C87" s="11"/>
      <c r="D87" s="11"/>
      <c r="E87" s="12">
        <f>E88</f>
        <v>372</v>
      </c>
      <c r="F87" s="12">
        <f t="shared" ref="F87:G87" si="16">F88</f>
        <v>383</v>
      </c>
      <c r="G87" s="12">
        <f t="shared" si="16"/>
        <v>400</v>
      </c>
    </row>
    <row r="88" spans="1:8" ht="13.2" outlineLevel="2" x14ac:dyDescent="0.25">
      <c r="A88" s="10" t="s">
        <v>114</v>
      </c>
      <c r="B88" s="11" t="s">
        <v>115</v>
      </c>
      <c r="C88" s="11"/>
      <c r="D88" s="11"/>
      <c r="E88" s="12">
        <f>E89+E90</f>
        <v>372</v>
      </c>
      <c r="F88" s="12">
        <f t="shared" ref="F88:G88" si="17">F89+F90</f>
        <v>383</v>
      </c>
      <c r="G88" s="12">
        <f t="shared" si="17"/>
        <v>400</v>
      </c>
    </row>
    <row r="89" spans="1:8" ht="13.2" x14ac:dyDescent="0.25">
      <c r="A89" s="13" t="s">
        <v>116</v>
      </c>
      <c r="B89" s="14" t="s">
        <v>115</v>
      </c>
      <c r="C89" s="14" t="s">
        <v>117</v>
      </c>
      <c r="D89" s="14" t="s">
        <v>118</v>
      </c>
      <c r="E89" s="15">
        <v>287</v>
      </c>
      <c r="F89" s="15">
        <v>295</v>
      </c>
      <c r="G89" s="15">
        <v>310</v>
      </c>
    </row>
    <row r="90" spans="1:8" ht="51" outlineLevel="1" x14ac:dyDescent="0.25">
      <c r="A90" s="13" t="s">
        <v>119</v>
      </c>
      <c r="B90" s="14" t="s">
        <v>115</v>
      </c>
      <c r="C90" s="14" t="s">
        <v>117</v>
      </c>
      <c r="D90" s="14" t="s">
        <v>120</v>
      </c>
      <c r="E90" s="15">
        <v>85</v>
      </c>
      <c r="F90" s="15">
        <v>88</v>
      </c>
      <c r="G90" s="15">
        <v>90</v>
      </c>
    </row>
    <row r="91" spans="1:8" ht="13.2" outlineLevel="2" x14ac:dyDescent="0.25">
      <c r="A91" s="10" t="s">
        <v>121</v>
      </c>
      <c r="B91" s="11" t="s">
        <v>122</v>
      </c>
      <c r="C91" s="11"/>
      <c r="D91" s="11"/>
      <c r="E91" s="12">
        <f>E92</f>
        <v>16081.8</v>
      </c>
      <c r="F91" s="12">
        <f t="shared" ref="F91:H91" si="18">F92</f>
        <v>14920</v>
      </c>
      <c r="G91" s="12">
        <f t="shared" si="18"/>
        <v>15400</v>
      </c>
      <c r="H91" s="12">
        <f t="shared" si="18"/>
        <v>0</v>
      </c>
    </row>
    <row r="92" spans="1:8" ht="13.2" outlineLevel="2" x14ac:dyDescent="0.25">
      <c r="A92" s="10" t="s">
        <v>123</v>
      </c>
      <c r="B92" s="11" t="s">
        <v>124</v>
      </c>
      <c r="C92" s="11"/>
      <c r="D92" s="11"/>
      <c r="E92" s="12">
        <v>16081.8</v>
      </c>
      <c r="F92" s="12">
        <f>F93+F94+F95+F96+F97+F98+F99+F100+F101+F103+F102+F104+F105</f>
        <v>14920</v>
      </c>
      <c r="G92" s="12">
        <f>G93+G94+G95+G96+G97+G98+G99+G100+G101+G103+G102+G104+G105</f>
        <v>15400</v>
      </c>
    </row>
    <row r="93" spans="1:8" ht="13.2" x14ac:dyDescent="0.25">
      <c r="A93" s="13" t="s">
        <v>116</v>
      </c>
      <c r="B93" s="14" t="s">
        <v>124</v>
      </c>
      <c r="C93" s="14" t="s">
        <v>125</v>
      </c>
      <c r="D93" s="14" t="s">
        <v>118</v>
      </c>
      <c r="E93" s="15">
        <v>2796</v>
      </c>
      <c r="F93" s="15">
        <v>5964</v>
      </c>
      <c r="G93" s="15">
        <v>6100</v>
      </c>
    </row>
    <row r="94" spans="1:8" ht="30.6" outlineLevel="1" x14ac:dyDescent="0.25">
      <c r="A94" s="13" t="s">
        <v>126</v>
      </c>
      <c r="B94" s="14" t="s">
        <v>124</v>
      </c>
      <c r="C94" s="14" t="s">
        <v>125</v>
      </c>
      <c r="D94" s="14" t="s">
        <v>127</v>
      </c>
      <c r="E94" s="15">
        <v>26</v>
      </c>
      <c r="F94" s="15">
        <v>30</v>
      </c>
      <c r="G94" s="15">
        <v>30</v>
      </c>
    </row>
    <row r="95" spans="1:8" ht="51" outlineLevel="2" x14ac:dyDescent="0.25">
      <c r="A95" s="13" t="s">
        <v>119</v>
      </c>
      <c r="B95" s="14" t="s">
        <v>124</v>
      </c>
      <c r="C95" s="14" t="s">
        <v>125</v>
      </c>
      <c r="D95" s="14" t="s">
        <v>120</v>
      </c>
      <c r="E95" s="15">
        <v>893.8</v>
      </c>
      <c r="F95" s="15">
        <v>1760</v>
      </c>
      <c r="G95" s="15">
        <v>1780</v>
      </c>
    </row>
    <row r="96" spans="1:8" ht="30.6" outlineLevel="2" x14ac:dyDescent="0.25">
      <c r="A96" s="13" t="s">
        <v>26</v>
      </c>
      <c r="B96" s="14" t="s">
        <v>124</v>
      </c>
      <c r="C96" s="14" t="s">
        <v>125</v>
      </c>
      <c r="D96" s="14" t="s">
        <v>27</v>
      </c>
      <c r="E96" s="15">
        <v>200</v>
      </c>
      <c r="F96" s="15">
        <v>200</v>
      </c>
      <c r="G96" s="15">
        <v>200</v>
      </c>
    </row>
    <row r="97" spans="1:7" ht="20.399999999999999" outlineLevel="2" x14ac:dyDescent="0.25">
      <c r="A97" s="13" t="s">
        <v>28</v>
      </c>
      <c r="B97" s="14" t="s">
        <v>124</v>
      </c>
      <c r="C97" s="14" t="s">
        <v>125</v>
      </c>
      <c r="D97" s="14" t="s">
        <v>29</v>
      </c>
      <c r="E97" s="15">
        <v>2800</v>
      </c>
      <c r="F97" s="15">
        <v>2900</v>
      </c>
      <c r="G97" s="15">
        <v>3000</v>
      </c>
    </row>
    <row r="98" spans="1:7" ht="20.399999999999999" outlineLevel="2" x14ac:dyDescent="0.25">
      <c r="A98" s="13" t="s">
        <v>128</v>
      </c>
      <c r="B98" s="14" t="s">
        <v>124</v>
      </c>
      <c r="C98" s="14" t="s">
        <v>125</v>
      </c>
      <c r="D98" s="14" t="s">
        <v>129</v>
      </c>
      <c r="E98" s="15">
        <v>176</v>
      </c>
      <c r="F98" s="15">
        <v>176</v>
      </c>
      <c r="G98" s="15">
        <v>176</v>
      </c>
    </row>
    <row r="99" spans="1:7" ht="13.2" outlineLevel="2" x14ac:dyDescent="0.25">
      <c r="A99" s="13" t="s">
        <v>30</v>
      </c>
      <c r="B99" s="14" t="s">
        <v>124</v>
      </c>
      <c r="C99" s="14" t="s">
        <v>125</v>
      </c>
      <c r="D99" s="14" t="s">
        <v>31</v>
      </c>
      <c r="E99" s="15">
        <v>50</v>
      </c>
      <c r="F99" s="15">
        <v>100</v>
      </c>
      <c r="G99" s="15">
        <v>100</v>
      </c>
    </row>
    <row r="100" spans="1:7" ht="13.2" outlineLevel="2" x14ac:dyDescent="0.25">
      <c r="A100" s="13" t="s">
        <v>116</v>
      </c>
      <c r="B100" s="14" t="s">
        <v>124</v>
      </c>
      <c r="C100" s="14" t="s">
        <v>130</v>
      </c>
      <c r="D100" s="14" t="s">
        <v>118</v>
      </c>
      <c r="E100" s="15">
        <v>1792</v>
      </c>
      <c r="F100" s="15">
        <v>2730</v>
      </c>
      <c r="G100" s="15">
        <v>2750</v>
      </c>
    </row>
    <row r="101" spans="1:7" ht="30.6" outlineLevel="2" x14ac:dyDescent="0.25">
      <c r="A101" s="13" t="s">
        <v>126</v>
      </c>
      <c r="B101" s="14" t="s">
        <v>124</v>
      </c>
      <c r="C101" s="14" t="s">
        <v>130</v>
      </c>
      <c r="D101" s="14" t="s">
        <v>127</v>
      </c>
      <c r="E101" s="15">
        <v>20</v>
      </c>
      <c r="F101" s="15">
        <v>20</v>
      </c>
      <c r="G101" s="15">
        <v>20</v>
      </c>
    </row>
    <row r="102" spans="1:7" ht="51" outlineLevel="2" x14ac:dyDescent="0.25">
      <c r="A102" s="13" t="s">
        <v>119</v>
      </c>
      <c r="B102" s="14" t="s">
        <v>124</v>
      </c>
      <c r="C102" s="14" t="s">
        <v>130</v>
      </c>
      <c r="D102" s="14" t="s">
        <v>120</v>
      </c>
      <c r="E102" s="15">
        <v>339.6</v>
      </c>
      <c r="F102" s="15">
        <v>850</v>
      </c>
      <c r="G102" s="15">
        <v>860</v>
      </c>
    </row>
    <row r="103" spans="1:7" ht="30.6" outlineLevel="2" x14ac:dyDescent="0.25">
      <c r="A103" s="13" t="s">
        <v>26</v>
      </c>
      <c r="B103" s="14" t="s">
        <v>124</v>
      </c>
      <c r="C103" s="14" t="s">
        <v>130</v>
      </c>
      <c r="D103" s="14" t="s">
        <v>27</v>
      </c>
      <c r="E103" s="15">
        <v>20</v>
      </c>
      <c r="F103" s="15">
        <v>50</v>
      </c>
      <c r="G103" s="15">
        <v>38</v>
      </c>
    </row>
    <row r="104" spans="1:7" ht="20.399999999999999" outlineLevel="2" x14ac:dyDescent="0.25">
      <c r="A104" s="13" t="s">
        <v>28</v>
      </c>
      <c r="B104" s="14" t="s">
        <v>124</v>
      </c>
      <c r="C104" s="14" t="s">
        <v>130</v>
      </c>
      <c r="D104" s="14" t="s">
        <v>29</v>
      </c>
      <c r="E104" s="15">
        <v>140</v>
      </c>
      <c r="F104" s="15">
        <v>140</v>
      </c>
      <c r="G104" s="15">
        <v>146</v>
      </c>
    </row>
    <row r="105" spans="1:7" ht="20.399999999999999" outlineLevel="2" x14ac:dyDescent="0.25">
      <c r="A105" s="13" t="s">
        <v>28</v>
      </c>
      <c r="B105" s="14" t="s">
        <v>124</v>
      </c>
      <c r="C105" s="14" t="s">
        <v>131</v>
      </c>
      <c r="D105" s="14" t="s">
        <v>29</v>
      </c>
      <c r="E105" s="15">
        <v>200</v>
      </c>
      <c r="F105" s="15">
        <v>0</v>
      </c>
      <c r="G105" s="15">
        <v>200</v>
      </c>
    </row>
    <row r="106" spans="1:7" ht="20.399999999999999" outlineLevel="2" x14ac:dyDescent="0.25">
      <c r="A106" s="13" t="s">
        <v>28</v>
      </c>
      <c r="B106" s="14" t="s">
        <v>124</v>
      </c>
      <c r="C106" s="14" t="s">
        <v>131</v>
      </c>
      <c r="D106" s="14" t="s">
        <v>155</v>
      </c>
      <c r="E106" s="15">
        <v>70</v>
      </c>
      <c r="F106" s="15"/>
      <c r="G106" s="15"/>
    </row>
    <row r="107" spans="1:7" ht="20.399999999999999" outlineLevel="2" x14ac:dyDescent="0.25">
      <c r="A107" s="13" t="s">
        <v>28</v>
      </c>
      <c r="B107" s="14" t="s">
        <v>124</v>
      </c>
      <c r="C107" s="14" t="s">
        <v>131</v>
      </c>
      <c r="D107" s="14" t="s">
        <v>156</v>
      </c>
      <c r="E107" s="15">
        <v>250</v>
      </c>
      <c r="F107" s="15"/>
      <c r="G107" s="15"/>
    </row>
    <row r="108" spans="1:7" ht="13.2" outlineLevel="2" x14ac:dyDescent="0.25">
      <c r="A108" s="13"/>
      <c r="B108" s="14"/>
      <c r="C108" s="14"/>
      <c r="D108" s="14"/>
      <c r="E108" s="15">
        <f>E109+E110+E111+E112</f>
        <v>6008.4</v>
      </c>
      <c r="F108" s="15"/>
      <c r="G108" s="15"/>
    </row>
    <row r="109" spans="1:7" ht="13.2" outlineLevel="2" x14ac:dyDescent="0.25">
      <c r="A109" s="13" t="s">
        <v>116</v>
      </c>
      <c r="B109" s="14" t="s">
        <v>124</v>
      </c>
      <c r="C109" s="14" t="s">
        <v>132</v>
      </c>
      <c r="D109" s="14" t="s">
        <v>118</v>
      </c>
      <c r="E109" s="15">
        <v>3004</v>
      </c>
      <c r="F109" s="15"/>
      <c r="G109" s="15"/>
    </row>
    <row r="110" spans="1:7" ht="51" outlineLevel="2" x14ac:dyDescent="0.25">
      <c r="A110" s="13" t="s">
        <v>119</v>
      </c>
      <c r="B110" s="14" t="s">
        <v>124</v>
      </c>
      <c r="C110" s="14" t="s">
        <v>132</v>
      </c>
      <c r="D110" s="14" t="s">
        <v>120</v>
      </c>
      <c r="E110" s="15">
        <v>1616</v>
      </c>
      <c r="F110" s="15"/>
      <c r="G110" s="15"/>
    </row>
    <row r="111" spans="1:7" ht="13.2" outlineLevel="2" x14ac:dyDescent="0.25">
      <c r="A111" s="13" t="s">
        <v>116</v>
      </c>
      <c r="B111" s="14" t="s">
        <v>124</v>
      </c>
      <c r="C111" s="14" t="s">
        <v>133</v>
      </c>
      <c r="D111" s="14" t="s">
        <v>118</v>
      </c>
      <c r="E111" s="15">
        <v>908</v>
      </c>
      <c r="F111" s="15"/>
      <c r="G111" s="15"/>
    </row>
    <row r="112" spans="1:7" ht="51" outlineLevel="2" x14ac:dyDescent="0.25">
      <c r="A112" s="13" t="s">
        <v>119</v>
      </c>
      <c r="B112" s="14" t="s">
        <v>124</v>
      </c>
      <c r="C112" s="14" t="s">
        <v>133</v>
      </c>
      <c r="D112" s="14" t="s">
        <v>120</v>
      </c>
      <c r="E112" s="15">
        <v>480.4</v>
      </c>
      <c r="F112" s="15"/>
      <c r="G112" s="15"/>
    </row>
    <row r="113" spans="1:9" ht="13.2" outlineLevel="2" x14ac:dyDescent="0.25">
      <c r="A113" s="25"/>
      <c r="B113" s="26" t="s">
        <v>124</v>
      </c>
      <c r="C113" s="26" t="s">
        <v>110</v>
      </c>
      <c r="D113" s="26" t="s">
        <v>29</v>
      </c>
      <c r="E113" s="27">
        <v>300</v>
      </c>
      <c r="F113" s="27"/>
      <c r="G113" s="27"/>
    </row>
    <row r="114" spans="1:9" ht="13.2" outlineLevel="2" x14ac:dyDescent="0.25">
      <c r="A114" s="10" t="s">
        <v>134</v>
      </c>
      <c r="B114" s="11" t="s">
        <v>135</v>
      </c>
      <c r="C114" s="11"/>
      <c r="D114" s="11"/>
      <c r="E114" s="12">
        <f>E116</f>
        <v>1250</v>
      </c>
      <c r="F114" s="12">
        <f t="shared" ref="F114:H114" si="19">F116</f>
        <v>1300</v>
      </c>
      <c r="G114" s="12">
        <f t="shared" si="19"/>
        <v>1400</v>
      </c>
      <c r="H114" s="12">
        <f t="shared" si="19"/>
        <v>0</v>
      </c>
    </row>
    <row r="115" spans="1:9" ht="13.2" outlineLevel="2" x14ac:dyDescent="0.25">
      <c r="A115" s="10" t="s">
        <v>136</v>
      </c>
      <c r="B115" s="11" t="s">
        <v>137</v>
      </c>
      <c r="C115" s="11"/>
      <c r="D115" s="11"/>
      <c r="E115" s="12">
        <f>E116</f>
        <v>1250</v>
      </c>
      <c r="F115" s="12">
        <f t="shared" ref="F115:G115" si="20">F116</f>
        <v>1300</v>
      </c>
      <c r="G115" s="12">
        <f t="shared" si="20"/>
        <v>1400</v>
      </c>
    </row>
    <row r="116" spans="1:9" ht="40.799999999999997" x14ac:dyDescent="0.25">
      <c r="A116" s="13" t="s">
        <v>138</v>
      </c>
      <c r="B116" s="14" t="s">
        <v>137</v>
      </c>
      <c r="C116" s="14" t="s">
        <v>139</v>
      </c>
      <c r="D116" s="14" t="s">
        <v>140</v>
      </c>
      <c r="E116" s="15">
        <v>1250</v>
      </c>
      <c r="F116" s="15">
        <v>1300</v>
      </c>
      <c r="G116" s="15">
        <v>1400</v>
      </c>
      <c r="I116" s="24"/>
    </row>
    <row r="117" spans="1:9" ht="20.399999999999999" outlineLevel="1" x14ac:dyDescent="0.25">
      <c r="A117" s="10" t="s">
        <v>141</v>
      </c>
      <c r="B117" s="11" t="s">
        <v>142</v>
      </c>
      <c r="C117" s="11"/>
      <c r="D117" s="11"/>
      <c r="E117" s="12">
        <f>E118</f>
        <v>400</v>
      </c>
      <c r="F117" s="12">
        <v>300</v>
      </c>
      <c r="G117" s="12">
        <v>300</v>
      </c>
    </row>
    <row r="118" spans="1:9" ht="13.2" outlineLevel="2" x14ac:dyDescent="0.25">
      <c r="A118" s="10" t="s">
        <v>143</v>
      </c>
      <c r="B118" s="11" t="s">
        <v>144</v>
      </c>
      <c r="C118" s="11"/>
      <c r="D118" s="11"/>
      <c r="E118" s="12">
        <f>E119</f>
        <v>400</v>
      </c>
      <c r="F118" s="12">
        <v>300</v>
      </c>
      <c r="G118" s="12">
        <v>300</v>
      </c>
    </row>
    <row r="119" spans="1:9" ht="20.399999999999999" x14ac:dyDescent="0.25">
      <c r="A119" s="13" t="s">
        <v>28</v>
      </c>
      <c r="B119" s="14" t="s">
        <v>144</v>
      </c>
      <c r="C119" s="14" t="s">
        <v>145</v>
      </c>
      <c r="D119" s="14" t="s">
        <v>29</v>
      </c>
      <c r="E119" s="15">
        <v>400</v>
      </c>
      <c r="F119" s="15">
        <v>300</v>
      </c>
      <c r="G119" s="15">
        <v>300</v>
      </c>
    </row>
    <row r="120" spans="1:9" ht="13.2" outlineLevel="1" x14ac:dyDescent="0.25"/>
    <row r="121" spans="1:9" ht="13.2" outlineLevel="2" x14ac:dyDescent="0.25"/>
  </sheetData>
  <mergeCells count="9">
    <mergeCell ref="A1:G2"/>
    <mergeCell ref="A3:G3"/>
    <mergeCell ref="A10:G10"/>
    <mergeCell ref="A4:G4"/>
    <mergeCell ref="A5:G5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rep:2.51.0.87</dc:description>
  <cp:lastModifiedBy>Петрова Людмила Алексеевна</cp:lastModifiedBy>
  <cp:lastPrinted>2020-11-16T13:26:57Z</cp:lastPrinted>
  <dcterms:created xsi:type="dcterms:W3CDTF">2020-10-13T09:35:17Z</dcterms:created>
  <dcterms:modified xsi:type="dcterms:W3CDTF">2020-12-17T14:20:30Z</dcterms:modified>
</cp:coreProperties>
</file>