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1 г (2)" sheetId="1" r:id="rId1"/>
    <sheet name="6 мес  2011 г (4)" sheetId="2" r:id="rId2"/>
    <sheet name="9мес 2011 г" sheetId="3" r:id="rId3"/>
    <sheet name="1 кв 2011 г (2)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<sst xmlns="http://schemas.openxmlformats.org/spreadsheetml/2006/main" count="368" uniqueCount="108">
  <si>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</si>
  <si>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</si>
  <si>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</si>
  <si>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</si>
  <si>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</si>
  <si>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</si>
  <si>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</si>
  <si>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</si>
  <si>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</si>
  <si>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</si>
  <si>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</si>
  <si>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</si>
  <si>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</si>
  <si>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</si>
  <si>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</si>
  <si>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</si>
  <si>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</si>
  <si>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</si>
  <si>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</si>
  <si>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</si>
  <si>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</si>
  <si>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</si>
  <si>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</si>
  <si>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</si>
  <si>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</si>
  <si>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</si>
  <si>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</si>
  <si>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</si>
  <si>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</si>
  <si>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</si>
  <si>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</si>
  <si>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</si>
  <si>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</si>
  <si>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</si>
  <si>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</si>
  <si>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</si>
  <si>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</si>
  <si>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</si>
  <si>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</si>
  <si>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</si>
  <si>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</si>
  <si>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</si>
  <si>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</si>
  <si>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</si>
  <si>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</si>
  <si>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</si>
  <si>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</si>
  <si>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</si>
  <si>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</si>
  <si>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</si>
  <si>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</si>
  <si>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</si>
  <si>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</si>
  <si>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</si>
  <si>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</si>
  <si>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</si>
  <si>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</si>
  <si>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</si>
  <si>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</si>
  <si>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</si>
  <si>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</si>
  <si>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</si>
  <si>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</si>
  <si>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</si>
  <si>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</si>
  <si>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</si>
  <si>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>Исполню 1кв 2010 к в тыс руб</t>
  </si>
  <si>
    <t xml:space="preserve">Общеэкономические вопросы </t>
  </si>
  <si>
    <t xml:space="preserve">                                                      за 1 квартал 2011 года</t>
  </si>
  <si>
    <t xml:space="preserve"> Бюджет на 2011г</t>
  </si>
  <si>
    <t>План 1 кв.2011г в тыс руб</t>
  </si>
  <si>
    <t>% выполнения за 1 кв 2011г</t>
  </si>
  <si>
    <t>0111</t>
  </si>
  <si>
    <t>0113</t>
  </si>
  <si>
    <t>Уточнен план  на 1 кварт 2011г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</si>
  <si>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</si>
  <si>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</si>
  <si>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</si>
  <si>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</si>
  <si>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</si>
  <si>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</si>
  <si>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содержание мест захоронений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</si>
  <si>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</si>
  <si>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</si>
  <si>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</si>
  <si>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</si>
  <si>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</si>
  <si>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</si>
  <si>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№            "20 " апреля  2011 г</t>
  </si>
  <si>
    <t>План 6 мес .2011г в тыс руб</t>
  </si>
  <si>
    <t>Уточнен план  на 6 мес 2011г</t>
  </si>
  <si>
    <t>Исполню 6 мес 2011 к в тыс руб</t>
  </si>
  <si>
    <t>% выполнения за 6 мес 2011г</t>
  </si>
  <si>
    <t xml:space="preserve">                                                      за 6 месяцев 2011 года</t>
  </si>
  <si>
    <t>0410</t>
  </si>
  <si>
    <t>№            "   01 "  сентября    2011 г</t>
  </si>
  <si>
    <t>План 9 мес .2011г в тыс руб</t>
  </si>
  <si>
    <t>Уточнен план  на 9 мес 2011г</t>
  </si>
  <si>
    <t>Исполню 9 мес 2011 к в тыс руб</t>
  </si>
  <si>
    <t>% выполнения за 9 мес 2011г</t>
  </si>
  <si>
    <t xml:space="preserve">                                                      за 9 месяцев 2011 года</t>
  </si>
  <si>
    <t>№                   "   20 "  октября        2011 г</t>
  </si>
  <si>
    <t>Уточнен план   2011г</t>
  </si>
  <si>
    <t>Исполнено за 2011 к в тыс руб</t>
  </si>
  <si>
    <t>% выполнения за 2011г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</si>
  <si>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2011 года</t>
    </r>
  </si>
  <si>
    <t xml:space="preserve">26 января 2012 года </t>
  </si>
  <si>
    <t>№      3             "   " января        2012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</si>
</sst>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2.00390625" style="1" customWidth="1"/>
    <col min="8" max="8" width="11.0039062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50" t="s">
        <v>44</v>
      </c>
      <c r="D1" s="50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107</v>
      </c>
      <c r="C4" s="3" t="s">
        <v>106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47" t="s">
        <v>49</v>
      </c>
      <c r="B7" s="47"/>
      <c r="C7" s="47"/>
      <c r="D7" s="47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105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1" t="s">
        <v>0</v>
      </c>
      <c r="B14" s="51" t="s">
        <v>1</v>
      </c>
      <c r="C14" s="51" t="s">
        <v>2</v>
      </c>
      <c r="D14" s="54" t="s">
        <v>69</v>
      </c>
      <c r="E14" s="44"/>
      <c r="F14" s="54" t="s">
        <v>96</v>
      </c>
      <c r="G14" s="62" t="s">
        <v>102</v>
      </c>
      <c r="H14" s="48" t="s">
        <v>103</v>
      </c>
      <c r="I14" s="59" t="s">
        <v>104</v>
      </c>
      <c r="J14" s="57" t="s">
        <v>87</v>
      </c>
    </row>
    <row r="15" spans="1:10" ht="33.75" customHeight="1">
      <c r="A15" s="52"/>
      <c r="B15" s="52"/>
      <c r="C15" s="52"/>
      <c r="D15" s="55"/>
      <c r="E15" s="45"/>
      <c r="F15" s="55"/>
      <c r="G15" s="63"/>
      <c r="H15" s="49"/>
      <c r="I15" s="60"/>
      <c r="J15" s="58"/>
    </row>
    <row r="16" spans="1:10" ht="9.75" customHeight="1" hidden="1">
      <c r="A16" s="53"/>
      <c r="B16" s="53"/>
      <c r="C16" s="53"/>
      <c r="D16" s="56"/>
      <c r="E16" s="29"/>
      <c r="F16" s="56"/>
      <c r="G16" s="64"/>
      <c r="H16" s="39"/>
      <c r="I16" s="61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23">
        <f>D18+D19+D20+D21+D22</f>
        <v>7337.1</v>
      </c>
      <c r="E17" s="23"/>
      <c r="F17" s="23">
        <f>F18+F19+F20+F21+F22</f>
        <v>5517.7</v>
      </c>
      <c r="G17" s="37">
        <f>G18+G19+G21+G22</f>
        <v>7157.1</v>
      </c>
      <c r="H17" s="40">
        <f>H18+H19+H20+H21+H22</f>
        <v>7092.200000000001</v>
      </c>
      <c r="I17" s="27">
        <f>H17/G17*100</f>
        <v>99.09320814296294</v>
      </c>
      <c r="J17" s="27">
        <f>H17/G17*100</f>
        <v>99.09320814296294</v>
      </c>
    </row>
    <row r="18" spans="1:10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42">
        <v>200</v>
      </c>
      <c r="H18" s="41">
        <v>200</v>
      </c>
      <c r="I18" s="27">
        <f>H18/G18*100</f>
        <v>100</v>
      </c>
      <c r="J18" s="27">
        <f aca="true" t="shared" si="0" ref="J18:J63">H18/G18*100</f>
        <v>100</v>
      </c>
    </row>
    <row r="19" spans="1:10" ht="24" customHeight="1">
      <c r="A19" s="10" t="s">
        <v>5</v>
      </c>
      <c r="B19" s="10"/>
      <c r="C19" s="11" t="s">
        <v>6</v>
      </c>
      <c r="D19" s="6">
        <v>6907.1</v>
      </c>
      <c r="E19" s="6"/>
      <c r="F19" s="6">
        <v>5197.7</v>
      </c>
      <c r="G19" s="42">
        <v>6727.1</v>
      </c>
      <c r="H19" s="41">
        <v>6692.6</v>
      </c>
      <c r="I19" s="27">
        <f>H19/G19*100</f>
        <v>99.48714899436607</v>
      </c>
      <c r="J19" s="27">
        <f t="shared" si="0"/>
        <v>99.48714899436607</v>
      </c>
    </row>
    <row r="20" spans="1:10" ht="15.75" customHeight="1" hidden="1">
      <c r="A20" s="10"/>
      <c r="B20" s="10"/>
      <c r="C20" s="11"/>
      <c r="D20" s="6"/>
      <c r="E20" s="6"/>
      <c r="F20" s="6">
        <v>0</v>
      </c>
      <c r="G20" s="42">
        <v>0</v>
      </c>
      <c r="H20" s="41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72</v>
      </c>
      <c r="D21" s="16">
        <v>30</v>
      </c>
      <c r="E21" s="16"/>
      <c r="F21" s="6">
        <v>30</v>
      </c>
      <c r="G21" s="42">
        <v>30</v>
      </c>
      <c r="H21" s="41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73</v>
      </c>
      <c r="D22" s="6">
        <v>200</v>
      </c>
      <c r="E22" s="6"/>
      <c r="F22" s="6">
        <v>140</v>
      </c>
      <c r="G22" s="42">
        <v>200</v>
      </c>
      <c r="H22" s="41">
        <v>199.6</v>
      </c>
      <c r="I22" s="27">
        <f aca="true" t="shared" si="1" ref="I22:I34">H22/G22*100</f>
        <v>99.8</v>
      </c>
      <c r="J22" s="27">
        <f t="shared" si="0"/>
        <v>99.8</v>
      </c>
    </row>
    <row r="23" spans="1:10" ht="18" customHeight="1">
      <c r="A23" s="25" t="s">
        <v>45</v>
      </c>
      <c r="B23" s="24" t="s">
        <v>60</v>
      </c>
      <c r="C23" s="26"/>
      <c r="D23" s="23">
        <f>D24</f>
        <v>164.4</v>
      </c>
      <c r="E23" s="23"/>
      <c r="F23" s="23">
        <f>F24</f>
        <v>123.1</v>
      </c>
      <c r="G23" s="37">
        <f>G24</f>
        <v>164.6</v>
      </c>
      <c r="H23" s="40">
        <f>H24</f>
        <v>164.6</v>
      </c>
      <c r="I23" s="27">
        <f t="shared" si="1"/>
        <v>100</v>
      </c>
      <c r="J23" s="27">
        <f t="shared" si="0"/>
        <v>100</v>
      </c>
    </row>
    <row r="24" spans="1:10" ht="25.5" customHeight="1">
      <c r="A24" s="10" t="s">
        <v>46</v>
      </c>
      <c r="B24" s="10"/>
      <c r="C24" s="11" t="s">
        <v>54</v>
      </c>
      <c r="D24" s="6">
        <v>164.4</v>
      </c>
      <c r="E24" s="6"/>
      <c r="F24" s="6">
        <v>123.1</v>
      </c>
      <c r="G24" s="42">
        <v>164.6</v>
      </c>
      <c r="H24" s="41">
        <v>164.6</v>
      </c>
      <c r="I24" s="27">
        <f t="shared" si="1"/>
        <v>100</v>
      </c>
      <c r="J24" s="27">
        <f t="shared" si="0"/>
        <v>100</v>
      </c>
    </row>
    <row r="25" spans="1:10" s="9" customFormat="1" ht="25.5" customHeight="1">
      <c r="A25" s="23" t="s">
        <v>9</v>
      </c>
      <c r="B25" s="24" t="s">
        <v>10</v>
      </c>
      <c r="C25" s="24"/>
      <c r="D25" s="23">
        <f>D26+D27</f>
        <v>86.7</v>
      </c>
      <c r="E25" s="23"/>
      <c r="F25" s="23">
        <f>F26+F27</f>
        <v>86.7</v>
      </c>
      <c r="G25" s="37">
        <f>G26+G27</f>
        <v>86.7</v>
      </c>
      <c r="H25" s="23">
        <f>H26+H27</f>
        <v>86.7</v>
      </c>
      <c r="I25" s="27">
        <f t="shared" si="1"/>
        <v>100</v>
      </c>
      <c r="J25" s="27">
        <f t="shared" si="0"/>
        <v>100</v>
      </c>
    </row>
    <row r="26" spans="1:10" ht="24" customHeight="1">
      <c r="A26" s="10" t="s">
        <v>11</v>
      </c>
      <c r="B26" s="10"/>
      <c r="C26" s="11" t="s">
        <v>12</v>
      </c>
      <c r="D26" s="6">
        <v>50</v>
      </c>
      <c r="E26" s="6"/>
      <c r="F26" s="6">
        <v>50</v>
      </c>
      <c r="G26" s="42">
        <v>50</v>
      </c>
      <c r="H26" s="41">
        <v>50</v>
      </c>
      <c r="I26" s="27">
        <f t="shared" si="1"/>
        <v>100</v>
      </c>
      <c r="J26" s="27">
        <f t="shared" si="0"/>
        <v>100</v>
      </c>
    </row>
    <row r="27" spans="1:10" ht="23.25" customHeight="1">
      <c r="A27" s="10" t="s">
        <v>13</v>
      </c>
      <c r="B27" s="10"/>
      <c r="C27" s="11" t="s">
        <v>14</v>
      </c>
      <c r="D27" s="6">
        <v>36.7</v>
      </c>
      <c r="E27" s="6"/>
      <c r="F27" s="6">
        <v>36.7</v>
      </c>
      <c r="G27" s="42">
        <v>36.7</v>
      </c>
      <c r="H27" s="41">
        <v>36.7</v>
      </c>
      <c r="I27" s="27">
        <f t="shared" si="1"/>
        <v>100</v>
      </c>
      <c r="J27" s="27">
        <f t="shared" si="0"/>
        <v>100</v>
      </c>
    </row>
    <row r="28" spans="1:10" s="9" customFormat="1" ht="15.75" customHeight="1">
      <c r="A28" s="23" t="s">
        <v>15</v>
      </c>
      <c r="B28" s="24" t="s">
        <v>16</v>
      </c>
      <c r="C28" s="24"/>
      <c r="D28" s="23">
        <f>D29+D35</f>
        <v>126.8</v>
      </c>
      <c r="E28" s="23"/>
      <c r="F28" s="23">
        <f>F29+F35</f>
        <v>100.1</v>
      </c>
      <c r="G28" s="23">
        <f>G29+G35</f>
        <v>145.3</v>
      </c>
      <c r="H28" s="23">
        <f>H29+H35</f>
        <v>145.3</v>
      </c>
      <c r="I28" s="27">
        <f t="shared" si="1"/>
        <v>100</v>
      </c>
      <c r="J28" s="27">
        <f t="shared" si="0"/>
        <v>100</v>
      </c>
    </row>
    <row r="29" spans="1:10" ht="17.25" customHeight="1">
      <c r="A29" s="10" t="s">
        <v>67</v>
      </c>
      <c r="B29" s="10"/>
      <c r="C29" s="11" t="s">
        <v>65</v>
      </c>
      <c r="D29" s="6">
        <v>114.3</v>
      </c>
      <c r="E29" s="6"/>
      <c r="F29" s="6">
        <v>87.6</v>
      </c>
      <c r="G29" s="42">
        <v>120.3</v>
      </c>
      <c r="H29" s="41">
        <v>120.3</v>
      </c>
      <c r="I29" s="27">
        <f t="shared" si="1"/>
        <v>100</v>
      </c>
      <c r="J29" s="27">
        <f t="shared" si="0"/>
        <v>100</v>
      </c>
    </row>
    <row r="30" spans="1:10" ht="12.75" customHeight="1" hidden="1">
      <c r="A30" s="10" t="s">
        <v>17</v>
      </c>
      <c r="B30" s="10"/>
      <c r="C30" s="11" t="s">
        <v>18</v>
      </c>
      <c r="D30" s="6"/>
      <c r="E30" s="6"/>
      <c r="F30" s="6"/>
      <c r="G30" s="42"/>
      <c r="H30" s="41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19</v>
      </c>
      <c r="B31" s="10"/>
      <c r="C31" s="11" t="s">
        <v>20</v>
      </c>
      <c r="D31" s="6"/>
      <c r="E31" s="6"/>
      <c r="F31" s="6"/>
      <c r="G31" s="42"/>
      <c r="H31" s="41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42"/>
      <c r="H32" s="41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42"/>
      <c r="H33" s="41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42"/>
      <c r="H34" s="41"/>
      <c r="I34" s="27" t="e">
        <f t="shared" si="1"/>
        <v>#DIV/0!</v>
      </c>
      <c r="J34" s="27" t="e">
        <f t="shared" si="0"/>
        <v>#DIV/0!</v>
      </c>
    </row>
    <row r="35" spans="1:10" ht="15" customHeight="1">
      <c r="A35" s="10" t="s">
        <v>23</v>
      </c>
      <c r="B35" s="10"/>
      <c r="C35" s="11" t="s">
        <v>94</v>
      </c>
      <c r="D35" s="43">
        <v>12.5</v>
      </c>
      <c r="E35" s="43"/>
      <c r="F35" s="6">
        <v>12.5</v>
      </c>
      <c r="G35" s="42">
        <v>25</v>
      </c>
      <c r="H35" s="41">
        <v>25</v>
      </c>
      <c r="I35" s="27">
        <v>0</v>
      </c>
      <c r="J35" s="27">
        <f t="shared" si="0"/>
        <v>100</v>
      </c>
    </row>
    <row r="36" spans="1:10" s="9" customFormat="1" ht="18.75" customHeight="1">
      <c r="A36" s="23" t="s">
        <v>27</v>
      </c>
      <c r="B36" s="24" t="s">
        <v>28</v>
      </c>
      <c r="C36" s="24"/>
      <c r="D36" s="23">
        <f>D37+D38+D39</f>
        <v>3552.8</v>
      </c>
      <c r="E36" s="23">
        <f>E37+E38+E39</f>
        <v>0</v>
      </c>
      <c r="F36" s="23">
        <f>F37+F38+F39</f>
        <v>3032.7</v>
      </c>
      <c r="G36" s="23">
        <f>G37+G38+G39</f>
        <v>3952.8</v>
      </c>
      <c r="H36" s="23">
        <f>H37+H38+H39</f>
        <v>3809.0999999999995</v>
      </c>
      <c r="I36" s="27">
        <f>H36/G36*100</f>
        <v>96.36460230722524</v>
      </c>
      <c r="J36" s="27">
        <f t="shared" si="0"/>
        <v>96.36460230722524</v>
      </c>
    </row>
    <row r="37" spans="1:10" s="12" customFormat="1" ht="16.5" customHeight="1">
      <c r="A37" s="10" t="s">
        <v>55</v>
      </c>
      <c r="B37" s="10"/>
      <c r="C37" s="11" t="s">
        <v>29</v>
      </c>
      <c r="D37" s="6">
        <v>300</v>
      </c>
      <c r="E37" s="6"/>
      <c r="F37" s="6">
        <v>200</v>
      </c>
      <c r="G37" s="42">
        <v>300</v>
      </c>
      <c r="H37" s="41">
        <v>233.5</v>
      </c>
      <c r="I37" s="27">
        <v>0</v>
      </c>
      <c r="J37" s="27">
        <f t="shared" si="0"/>
        <v>77.83333333333333</v>
      </c>
    </row>
    <row r="38" spans="1:10" s="12" customFormat="1" ht="24" customHeight="1">
      <c r="A38" s="10" t="s">
        <v>64</v>
      </c>
      <c r="B38" s="10"/>
      <c r="C38" s="11" t="s">
        <v>29</v>
      </c>
      <c r="D38" s="6">
        <v>300</v>
      </c>
      <c r="E38" s="6"/>
      <c r="F38" s="6">
        <v>220</v>
      </c>
      <c r="G38" s="42">
        <v>200</v>
      </c>
      <c r="H38" s="41">
        <v>124.7</v>
      </c>
      <c r="I38" s="27">
        <f aca="true" t="shared" si="2" ref="I38:I58">H38/G38*100</f>
        <v>62.35000000000001</v>
      </c>
      <c r="J38" s="27">
        <f t="shared" si="0"/>
        <v>62.35000000000001</v>
      </c>
    </row>
    <row r="39" spans="1:10" ht="15.75" customHeight="1">
      <c r="A39" s="10" t="s">
        <v>61</v>
      </c>
      <c r="B39" s="10"/>
      <c r="C39" s="35" t="s">
        <v>57</v>
      </c>
      <c r="D39" s="36">
        <f>D41+D42+D43+D44</f>
        <v>2952.8</v>
      </c>
      <c r="E39" s="36">
        <f>E41+E42+E43+E44</f>
        <v>0</v>
      </c>
      <c r="F39" s="36">
        <f>F41+F42+F43+F44</f>
        <v>2612.7</v>
      </c>
      <c r="G39" s="36">
        <f>G41+G42+G43+G44</f>
        <v>3452.8</v>
      </c>
      <c r="H39" s="36">
        <f>H41+H42+H43+H44</f>
        <v>3450.8999999999996</v>
      </c>
      <c r="I39" s="27">
        <f t="shared" si="2"/>
        <v>99.9449721964782</v>
      </c>
      <c r="J39" s="27">
        <f t="shared" si="0"/>
        <v>99.9449721964782</v>
      </c>
    </row>
    <row r="40" spans="1:10" ht="25.5" customHeight="1" hidden="1">
      <c r="A40" s="10" t="s">
        <v>30</v>
      </c>
      <c r="B40" s="10"/>
      <c r="C40" s="11" t="s">
        <v>56</v>
      </c>
      <c r="D40" s="6"/>
      <c r="E40" s="6"/>
      <c r="F40" s="6">
        <f>-G3</f>
        <v>0</v>
      </c>
      <c r="G40" s="42">
        <v>0</v>
      </c>
      <c r="H40" s="41"/>
      <c r="I40" s="27" t="e">
        <f t="shared" si="2"/>
        <v>#DIV/0!</v>
      </c>
      <c r="J40" s="27" t="e">
        <f t="shared" si="0"/>
        <v>#DIV/0!</v>
      </c>
    </row>
    <row r="41" spans="1:10" ht="15.75" customHeight="1">
      <c r="A41" s="10" t="s">
        <v>79</v>
      </c>
      <c r="B41" s="10"/>
      <c r="C41" s="11"/>
      <c r="D41" s="6">
        <v>1400</v>
      </c>
      <c r="E41" s="6"/>
      <c r="F41" s="6">
        <v>1060</v>
      </c>
      <c r="G41" s="42">
        <v>1845</v>
      </c>
      <c r="H41" s="41">
        <v>1843.7</v>
      </c>
      <c r="I41" s="27">
        <f t="shared" si="2"/>
        <v>99.92953929539296</v>
      </c>
      <c r="J41" s="27">
        <f t="shared" si="0"/>
        <v>99.92953929539296</v>
      </c>
    </row>
    <row r="42" spans="1:10" ht="17.25" customHeight="1">
      <c r="A42" s="10" t="s">
        <v>80</v>
      </c>
      <c r="B42" s="10"/>
      <c r="C42" s="11"/>
      <c r="D42" s="6">
        <v>300</v>
      </c>
      <c r="E42" s="6"/>
      <c r="F42" s="6">
        <v>300</v>
      </c>
      <c r="G42" s="42">
        <v>289</v>
      </c>
      <c r="H42" s="41">
        <v>288.5</v>
      </c>
      <c r="I42" s="27">
        <f t="shared" si="2"/>
        <v>99.82698961937716</v>
      </c>
      <c r="J42" s="27">
        <f t="shared" si="0"/>
        <v>99.82698961937716</v>
      </c>
    </row>
    <row r="43" spans="1:10" ht="16.5" customHeight="1">
      <c r="A43" s="10" t="s">
        <v>82</v>
      </c>
      <c r="B43" s="10"/>
      <c r="C43" s="11"/>
      <c r="D43" s="6">
        <v>60</v>
      </c>
      <c r="E43" s="6"/>
      <c r="F43" s="6">
        <v>60</v>
      </c>
      <c r="G43" s="42">
        <v>60</v>
      </c>
      <c r="H43" s="41">
        <v>60</v>
      </c>
      <c r="I43" s="27">
        <f t="shared" si="2"/>
        <v>100</v>
      </c>
      <c r="J43" s="27">
        <f t="shared" si="0"/>
        <v>100</v>
      </c>
    </row>
    <row r="44" spans="1:10" ht="15.75" customHeight="1">
      <c r="A44" s="10" t="s">
        <v>83</v>
      </c>
      <c r="B44" s="10"/>
      <c r="C44" s="11"/>
      <c r="D44" s="6">
        <v>1192.8</v>
      </c>
      <c r="E44" s="6"/>
      <c r="F44" s="6">
        <v>1192.7</v>
      </c>
      <c r="G44" s="42">
        <v>1258.8</v>
      </c>
      <c r="H44" s="41">
        <v>1258.7</v>
      </c>
      <c r="I44" s="27">
        <f t="shared" si="2"/>
        <v>99.992055926279</v>
      </c>
      <c r="J44" s="27">
        <f t="shared" si="0"/>
        <v>99.992055926279</v>
      </c>
    </row>
    <row r="45" spans="1:10" ht="16.5" customHeight="1">
      <c r="A45" s="25" t="s">
        <v>58</v>
      </c>
      <c r="B45" s="24" t="s">
        <v>52</v>
      </c>
      <c r="C45" s="24"/>
      <c r="D45" s="23">
        <f>D46</f>
        <v>84.5</v>
      </c>
      <c r="E45" s="23"/>
      <c r="F45" s="23">
        <f>F46</f>
        <v>84.5</v>
      </c>
      <c r="G45" s="46">
        <v>84.5</v>
      </c>
      <c r="H45" s="46">
        <f>H46</f>
        <v>84.5</v>
      </c>
      <c r="I45" s="27">
        <f t="shared" si="2"/>
        <v>100</v>
      </c>
      <c r="J45" s="27">
        <f t="shared" si="0"/>
        <v>100</v>
      </c>
    </row>
    <row r="46" spans="1:10" ht="19.5" customHeight="1">
      <c r="A46" s="10" t="s">
        <v>59</v>
      </c>
      <c r="B46" s="10"/>
      <c r="C46" s="11" t="s">
        <v>53</v>
      </c>
      <c r="D46" s="6">
        <v>84.5</v>
      </c>
      <c r="E46" s="6"/>
      <c r="F46" s="6">
        <v>84.5</v>
      </c>
      <c r="G46" s="38">
        <v>84.5</v>
      </c>
      <c r="H46" s="38">
        <v>84.5</v>
      </c>
      <c r="I46" s="27">
        <f t="shared" si="2"/>
        <v>100</v>
      </c>
      <c r="J46" s="27">
        <f t="shared" si="0"/>
        <v>100</v>
      </c>
    </row>
    <row r="47" spans="1:10" s="9" customFormat="1" ht="23.25" customHeight="1">
      <c r="A47" s="23" t="s">
        <v>31</v>
      </c>
      <c r="B47" s="24" t="s">
        <v>32</v>
      </c>
      <c r="C47" s="24"/>
      <c r="D47" s="23">
        <f>D48</f>
        <v>6378.3</v>
      </c>
      <c r="E47" s="23"/>
      <c r="F47" s="23">
        <f>F49+F50+F51</f>
        <v>6378.2</v>
      </c>
      <c r="G47" s="46">
        <f>G48</f>
        <v>6525.7</v>
      </c>
      <c r="H47" s="46">
        <f>H48</f>
        <v>6506.5</v>
      </c>
      <c r="I47" s="27">
        <f t="shared" si="2"/>
        <v>99.70577869040869</v>
      </c>
      <c r="J47" s="27">
        <f t="shared" si="0"/>
        <v>99.70577869040869</v>
      </c>
    </row>
    <row r="48" spans="1:10" s="9" customFormat="1" ht="15" customHeight="1">
      <c r="A48" s="10" t="s">
        <v>33</v>
      </c>
      <c r="B48" s="10"/>
      <c r="C48" s="11" t="s">
        <v>34</v>
      </c>
      <c r="D48" s="6">
        <f>D49+D50+D51</f>
        <v>6378.3</v>
      </c>
      <c r="E48" s="6">
        <f>E49+E50+E51</f>
        <v>0</v>
      </c>
      <c r="F48" s="6">
        <f>F49+F50+F51</f>
        <v>6378.2</v>
      </c>
      <c r="G48" s="6">
        <f>G49+G50+G51</f>
        <v>6525.7</v>
      </c>
      <c r="H48" s="6">
        <f>H49+H50+H51</f>
        <v>6506.5</v>
      </c>
      <c r="I48" s="27">
        <f t="shared" si="2"/>
        <v>99.70577869040869</v>
      </c>
      <c r="J48" s="27">
        <f t="shared" si="0"/>
        <v>99.70577869040869</v>
      </c>
    </row>
    <row r="49" spans="1:10" s="9" customFormat="1" ht="14.25" customHeight="1">
      <c r="A49" s="33" t="s">
        <v>85</v>
      </c>
      <c r="B49" s="31"/>
      <c r="C49" s="31"/>
      <c r="D49" s="38">
        <v>4622.1</v>
      </c>
      <c r="E49" s="38"/>
      <c r="F49" s="38">
        <v>4622</v>
      </c>
      <c r="G49" s="38">
        <v>4769</v>
      </c>
      <c r="H49" s="38">
        <v>4749.8</v>
      </c>
      <c r="I49" s="27">
        <f t="shared" si="2"/>
        <v>99.59739987418746</v>
      </c>
      <c r="J49" s="27">
        <f t="shared" si="0"/>
        <v>99.59739987418746</v>
      </c>
    </row>
    <row r="50" spans="1:10" s="9" customFormat="1" ht="15.75" customHeight="1">
      <c r="A50" s="33" t="s">
        <v>86</v>
      </c>
      <c r="B50" s="31"/>
      <c r="C50" s="31"/>
      <c r="D50" s="38">
        <v>1496.2</v>
      </c>
      <c r="E50" s="38"/>
      <c r="F50" s="38">
        <v>1496.2</v>
      </c>
      <c r="G50" s="38">
        <v>1496.7</v>
      </c>
      <c r="H50" s="38">
        <v>1496.7</v>
      </c>
      <c r="I50" s="27">
        <f t="shared" si="2"/>
        <v>100</v>
      </c>
      <c r="J50" s="27">
        <f t="shared" si="0"/>
        <v>100</v>
      </c>
    </row>
    <row r="51" spans="1:10" ht="12.75" customHeight="1">
      <c r="A51" s="32" t="s">
        <v>84</v>
      </c>
      <c r="B51" s="10"/>
      <c r="C51" s="11"/>
      <c r="D51" s="6">
        <v>260</v>
      </c>
      <c r="E51" s="6"/>
      <c r="F51" s="6">
        <v>260</v>
      </c>
      <c r="G51" s="38">
        <v>260</v>
      </c>
      <c r="H51" s="38">
        <v>260</v>
      </c>
      <c r="I51" s="27">
        <f t="shared" si="2"/>
        <v>100</v>
      </c>
      <c r="J51" s="27">
        <f t="shared" si="0"/>
        <v>100</v>
      </c>
    </row>
    <row r="52" spans="1:10" ht="12.75" customHeight="1" hidden="1">
      <c r="A52" s="10" t="s">
        <v>35</v>
      </c>
      <c r="B52" s="10"/>
      <c r="C52" s="11" t="s">
        <v>36</v>
      </c>
      <c r="D52" s="6"/>
      <c r="E52" s="6"/>
      <c r="F52" s="6"/>
      <c r="G52" s="38"/>
      <c r="H52" s="38"/>
      <c r="I52" s="27" t="e">
        <f t="shared" si="2"/>
        <v>#DIV/0!</v>
      </c>
      <c r="J52" s="27" t="e">
        <f t="shared" si="0"/>
        <v>#DIV/0!</v>
      </c>
    </row>
    <row r="53" spans="1:10" ht="12.75" customHeight="1" hidden="1">
      <c r="A53" s="10" t="s">
        <v>37</v>
      </c>
      <c r="B53" s="10"/>
      <c r="C53" s="11" t="s">
        <v>38</v>
      </c>
      <c r="D53" s="6"/>
      <c r="E53" s="6"/>
      <c r="F53" s="6"/>
      <c r="G53" s="38"/>
      <c r="H53" s="38"/>
      <c r="I53" s="27" t="e">
        <f t="shared" si="2"/>
        <v>#DIV/0!</v>
      </c>
      <c r="J53" s="27" t="e">
        <f t="shared" si="0"/>
        <v>#DIV/0!</v>
      </c>
    </row>
    <row r="54" spans="1:10" ht="25.5" customHeight="1" hidden="1">
      <c r="A54" s="10" t="s">
        <v>39</v>
      </c>
      <c r="B54" s="10"/>
      <c r="C54" s="11" t="s">
        <v>40</v>
      </c>
      <c r="D54" s="6"/>
      <c r="E54" s="6"/>
      <c r="F54" s="6"/>
      <c r="G54" s="38"/>
      <c r="H54" s="38"/>
      <c r="I54" s="27" t="e">
        <f t="shared" si="2"/>
        <v>#DIV/0!</v>
      </c>
      <c r="J54" s="27" t="e">
        <f t="shared" si="0"/>
        <v>#DIV/0!</v>
      </c>
    </row>
    <row r="55" spans="1:10" ht="14.25" customHeight="1">
      <c r="A55" s="25" t="s">
        <v>75</v>
      </c>
      <c r="B55" s="23">
        <v>1001</v>
      </c>
      <c r="C55" s="26"/>
      <c r="D55" s="23">
        <v>160</v>
      </c>
      <c r="E55" s="23"/>
      <c r="F55" s="23">
        <f>F56</f>
        <v>120</v>
      </c>
      <c r="G55" s="46">
        <f>G56</f>
        <v>190</v>
      </c>
      <c r="H55" s="46">
        <f>H56</f>
        <v>190</v>
      </c>
      <c r="I55" s="27">
        <f t="shared" si="2"/>
        <v>100</v>
      </c>
      <c r="J55" s="27">
        <f t="shared" si="0"/>
        <v>100</v>
      </c>
    </row>
    <row r="56" spans="1:10" ht="24.75" customHeight="1">
      <c r="A56" s="10" t="s">
        <v>76</v>
      </c>
      <c r="B56" s="10"/>
      <c r="C56" s="11" t="s">
        <v>77</v>
      </c>
      <c r="D56" s="6">
        <v>160</v>
      </c>
      <c r="E56" s="6"/>
      <c r="F56" s="6">
        <v>120</v>
      </c>
      <c r="G56" s="38">
        <v>190</v>
      </c>
      <c r="H56" s="38">
        <v>190</v>
      </c>
      <c r="I56" s="27">
        <f t="shared" si="2"/>
        <v>100</v>
      </c>
      <c r="J56" s="27">
        <f t="shared" si="0"/>
        <v>100</v>
      </c>
    </row>
    <row r="57" spans="1:10" s="9" customFormat="1" ht="12.75" customHeight="1">
      <c r="A57" s="23" t="s">
        <v>41</v>
      </c>
      <c r="B57" s="24" t="s">
        <v>78</v>
      </c>
      <c r="C57" s="24"/>
      <c r="D57" s="23">
        <f>SUM(D58:D58)</f>
        <v>250</v>
      </c>
      <c r="E57" s="23"/>
      <c r="F57" s="23">
        <f>SUM(F58:F58)</f>
        <v>203</v>
      </c>
      <c r="G57" s="46">
        <f>SUM(G58:G58)</f>
        <v>220</v>
      </c>
      <c r="H57" s="46">
        <v>220</v>
      </c>
      <c r="I57" s="27">
        <f t="shared" si="2"/>
        <v>100</v>
      </c>
      <c r="J57" s="27">
        <f t="shared" si="0"/>
        <v>100</v>
      </c>
    </row>
    <row r="58" spans="1:10" ht="12.75" customHeight="1">
      <c r="A58" s="10" t="s">
        <v>42</v>
      </c>
      <c r="B58" s="10"/>
      <c r="C58" s="11" t="s">
        <v>78</v>
      </c>
      <c r="D58" s="6">
        <v>250</v>
      </c>
      <c r="E58" s="6"/>
      <c r="F58" s="6">
        <v>203</v>
      </c>
      <c r="G58" s="38">
        <v>220</v>
      </c>
      <c r="H58" s="38">
        <v>220</v>
      </c>
      <c r="I58" s="27">
        <f t="shared" si="2"/>
        <v>100</v>
      </c>
      <c r="J58" s="27">
        <f t="shared" si="0"/>
        <v>100</v>
      </c>
    </row>
    <row r="59" spans="1:10" ht="12.75" customHeight="1">
      <c r="A59" s="10"/>
      <c r="B59" s="10"/>
      <c r="C59" s="11"/>
      <c r="D59" s="6"/>
      <c r="E59" s="6"/>
      <c r="F59" s="6"/>
      <c r="G59" s="38"/>
      <c r="H59" s="38"/>
      <c r="I59" s="27"/>
      <c r="J59" s="27"/>
    </row>
    <row r="60" spans="1:10" ht="0.75" customHeight="1">
      <c r="A60" s="10"/>
      <c r="B60" s="10"/>
      <c r="C60" s="11"/>
      <c r="D60" s="6"/>
      <c r="E60" s="6"/>
      <c r="F60" s="6"/>
      <c r="G60" s="38"/>
      <c r="H60" s="38"/>
      <c r="I60" s="27" t="e">
        <f>H60/G60*100</f>
        <v>#DIV/0!</v>
      </c>
      <c r="J60" s="27" t="e">
        <f t="shared" si="0"/>
        <v>#DIV/0!</v>
      </c>
    </row>
    <row r="61" spans="1:10" ht="14.25" customHeight="1" hidden="1">
      <c r="A61" s="23"/>
      <c r="B61" s="23"/>
      <c r="C61" s="26"/>
      <c r="D61" s="23"/>
      <c r="E61" s="23"/>
      <c r="F61" s="23"/>
      <c r="G61" s="37"/>
      <c r="H61" s="40"/>
      <c r="I61" s="27" t="e">
        <f>H61/G61*100</f>
        <v>#DIV/0!</v>
      </c>
      <c r="J61" s="27" t="e">
        <f t="shared" si="0"/>
        <v>#DIV/0!</v>
      </c>
    </row>
    <row r="62" spans="1:10" ht="14.25" customHeight="1" hidden="1">
      <c r="A62" s="10"/>
      <c r="B62" s="10"/>
      <c r="C62" s="11"/>
      <c r="D62" s="6"/>
      <c r="E62" s="6"/>
      <c r="F62" s="6"/>
      <c r="G62" s="42"/>
      <c r="H62" s="41"/>
      <c r="I62" s="27" t="e">
        <f>H62/G62*100</f>
        <v>#DIV/0!</v>
      </c>
      <c r="J62" s="27" t="e">
        <f t="shared" si="0"/>
        <v>#DIV/0!</v>
      </c>
    </row>
    <row r="63" spans="1:10" s="9" customFormat="1" ht="12.75" customHeight="1">
      <c r="A63" s="13" t="s">
        <v>43</v>
      </c>
      <c r="B63" s="13"/>
      <c r="C63" s="7"/>
      <c r="D63" s="37">
        <f>D17+D23+D25+D28+D36+D45+D47+D55+D57</f>
        <v>18140.6</v>
      </c>
      <c r="E63" s="37">
        <f>E17+E23+E25+E28+E36+E45+E47+E55+E57</f>
        <v>0</v>
      </c>
      <c r="F63" s="37">
        <f>F17+F23+F25+F28+F36+F45+F47+F55+F57</f>
        <v>15646</v>
      </c>
      <c r="G63" s="37">
        <f>G17+G23+G25+G28+G36+G45+G47+G55+G57</f>
        <v>18526.7</v>
      </c>
      <c r="H63" s="37">
        <f>H17+H23+H25+H28+H36+H45+H47+H55+H57</f>
        <v>18298.9</v>
      </c>
      <c r="I63" s="27">
        <f>H63/G63*100</f>
        <v>98.77042322701831</v>
      </c>
      <c r="J63" s="27">
        <f t="shared" si="0"/>
        <v>98.77042322701831</v>
      </c>
    </row>
    <row r="64" spans="4:5" ht="12.75">
      <c r="D64" s="28"/>
      <c r="E64" s="28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8">
      <selection activeCell="H14" sqref="H14:H16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6" width="8.875" style="1" customWidth="1"/>
    <col min="7" max="9" width="9.00390625" style="1" customWidth="1"/>
    <col min="10" max="16384" width="9.125" style="1" customWidth="1"/>
  </cols>
  <sheetData>
    <row r="1" spans="3:7" ht="12.75">
      <c r="C1" s="50" t="s">
        <v>44</v>
      </c>
      <c r="D1" s="50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65" t="s">
        <v>95</v>
      </c>
      <c r="C4" s="65"/>
      <c r="D4" s="65"/>
      <c r="E4" s="65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47" t="s">
        <v>49</v>
      </c>
      <c r="B7" s="47"/>
      <c r="C7" s="47"/>
      <c r="D7" s="47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93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9" ht="21" customHeight="1">
      <c r="A14" s="51" t="s">
        <v>0</v>
      </c>
      <c r="B14" s="51" t="s">
        <v>1</v>
      </c>
      <c r="C14" s="51" t="s">
        <v>2</v>
      </c>
      <c r="D14" s="54" t="s">
        <v>69</v>
      </c>
      <c r="E14" s="54" t="s">
        <v>89</v>
      </c>
      <c r="F14" s="62" t="s">
        <v>90</v>
      </c>
      <c r="G14" s="48" t="s">
        <v>91</v>
      </c>
      <c r="H14" s="59" t="s">
        <v>92</v>
      </c>
      <c r="I14" s="59" t="s">
        <v>87</v>
      </c>
    </row>
    <row r="15" spans="1:9" ht="33.75" customHeight="1">
      <c r="A15" s="52"/>
      <c r="B15" s="52"/>
      <c r="C15" s="52"/>
      <c r="D15" s="55"/>
      <c r="E15" s="55"/>
      <c r="F15" s="63"/>
      <c r="G15" s="49"/>
      <c r="H15" s="60"/>
      <c r="I15" s="61"/>
    </row>
    <row r="16" spans="1:9" ht="9.75" customHeight="1" hidden="1">
      <c r="A16" s="53"/>
      <c r="B16" s="53"/>
      <c r="C16" s="53"/>
      <c r="D16" s="56"/>
      <c r="E16" s="56"/>
      <c r="F16" s="64"/>
      <c r="G16" s="39"/>
      <c r="H16" s="61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7397.1</v>
      </c>
      <c r="E17" s="23">
        <f>E18+E19+E20+E21+E22</f>
        <v>3389.7</v>
      </c>
      <c r="F17" s="37">
        <f>F18+F19+F21+F22</f>
        <v>3430.9</v>
      </c>
      <c r="G17" s="40">
        <f>G18+G19+G20+G21+G22</f>
        <v>3113.6</v>
      </c>
      <c r="H17" s="27">
        <f>G17/F17*100</f>
        <v>90.75169780524061</v>
      </c>
      <c r="I17" s="27">
        <f aca="true" t="shared" si="0" ref="I17:I34">G17/D17*100</f>
        <v>42.09217125630314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100</v>
      </c>
      <c r="F18" s="42">
        <v>100</v>
      </c>
      <c r="G18" s="41">
        <v>56</v>
      </c>
      <c r="H18" s="27">
        <f>G18/F18*100</f>
        <v>56.00000000000001</v>
      </c>
      <c r="I18" s="27">
        <f t="shared" si="0"/>
        <v>28.000000000000004</v>
      </c>
    </row>
    <row r="19" spans="1:9" ht="24" customHeight="1">
      <c r="A19" s="10" t="s">
        <v>5</v>
      </c>
      <c r="B19" s="10"/>
      <c r="C19" s="11" t="s">
        <v>6</v>
      </c>
      <c r="D19" s="6">
        <v>6897.1</v>
      </c>
      <c r="E19" s="6">
        <v>3139.7</v>
      </c>
      <c r="F19" s="42">
        <v>3215.9</v>
      </c>
      <c r="G19" s="41">
        <v>2964</v>
      </c>
      <c r="H19" s="27">
        <f>G19/F19*100</f>
        <v>92.16704499518019</v>
      </c>
      <c r="I19" s="27">
        <f t="shared" si="0"/>
        <v>42.97458352061011</v>
      </c>
    </row>
    <row r="20" spans="1:9" ht="15.75" customHeight="1" hidden="1">
      <c r="A20" s="10"/>
      <c r="B20" s="10"/>
      <c r="C20" s="11"/>
      <c r="D20" s="6"/>
      <c r="E20" s="6">
        <v>0</v>
      </c>
      <c r="F20" s="42">
        <v>0</v>
      </c>
      <c r="G20" s="41"/>
      <c r="H20" s="27" t="e">
        <f>G20/F20*100</f>
        <v>#DIV/0!</v>
      </c>
      <c r="I20" s="27" t="e">
        <f t="shared" si="0"/>
        <v>#DIV/0!</v>
      </c>
    </row>
    <row r="21" spans="1:9" ht="18" customHeight="1">
      <c r="A21" s="14" t="s">
        <v>7</v>
      </c>
      <c r="B21" s="14"/>
      <c r="C21" s="15" t="s">
        <v>72</v>
      </c>
      <c r="D21" s="16">
        <v>100</v>
      </c>
      <c r="E21" s="6">
        <v>50</v>
      </c>
      <c r="F21" s="42"/>
      <c r="G21" s="41">
        <v>0</v>
      </c>
      <c r="H21" s="27"/>
      <c r="I21" s="27">
        <f t="shared" si="0"/>
        <v>0</v>
      </c>
    </row>
    <row r="22" spans="1:9" ht="13.5" customHeight="1">
      <c r="A22" s="10" t="s">
        <v>8</v>
      </c>
      <c r="B22" s="10"/>
      <c r="C22" s="11" t="s">
        <v>73</v>
      </c>
      <c r="D22" s="6">
        <v>200</v>
      </c>
      <c r="E22" s="6">
        <v>100</v>
      </c>
      <c r="F22" s="42">
        <v>115</v>
      </c>
      <c r="G22" s="41">
        <v>93.6</v>
      </c>
      <c r="H22" s="27">
        <f aca="true" t="shared" si="1" ref="H22:H34">G22/F22*100</f>
        <v>81.39130434782608</v>
      </c>
      <c r="I22" s="27">
        <f t="shared" si="0"/>
        <v>46.8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79.7</v>
      </c>
      <c r="F23" s="37">
        <f>F24</f>
        <v>81.8</v>
      </c>
      <c r="G23" s="40">
        <f>G24</f>
        <v>64</v>
      </c>
      <c r="H23" s="27">
        <f t="shared" si="1"/>
        <v>78.239608801956</v>
      </c>
      <c r="I23" s="27">
        <f t="shared" si="0"/>
        <v>38.9294403892944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79.7</v>
      </c>
      <c r="F24" s="42">
        <v>81.8</v>
      </c>
      <c r="G24" s="41">
        <v>64</v>
      </c>
      <c r="H24" s="27">
        <f t="shared" si="1"/>
        <v>78.239608801956</v>
      </c>
      <c r="I24" s="27">
        <f t="shared" si="0"/>
        <v>38.9294403892944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D26+D27</f>
        <v>200</v>
      </c>
      <c r="E25" s="23">
        <f>E26+E27</f>
        <v>50</v>
      </c>
      <c r="F25" s="37">
        <f>F26+F27</f>
        <v>75</v>
      </c>
      <c r="G25" s="23">
        <f>G26+G27</f>
        <v>69</v>
      </c>
      <c r="H25" s="27">
        <f t="shared" si="1"/>
        <v>92</v>
      </c>
      <c r="I25" s="27">
        <f t="shared" si="0"/>
        <v>34.5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25</v>
      </c>
      <c r="F26" s="42">
        <v>50</v>
      </c>
      <c r="G26" s="41">
        <v>48.3</v>
      </c>
      <c r="H26" s="27">
        <f t="shared" si="1"/>
        <v>96.6</v>
      </c>
      <c r="I26" s="27">
        <f t="shared" si="0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25</v>
      </c>
      <c r="F27" s="42">
        <v>25</v>
      </c>
      <c r="G27" s="41">
        <v>20.7</v>
      </c>
      <c r="H27" s="27">
        <f t="shared" si="1"/>
        <v>82.8</v>
      </c>
      <c r="I27" s="27">
        <f t="shared" si="0"/>
        <v>13.799999999999999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53.4</v>
      </c>
      <c r="F28" s="37">
        <f>SUM(F29:F34)</f>
        <v>60.9</v>
      </c>
      <c r="G28" s="40">
        <f>G29+G35</f>
        <v>21</v>
      </c>
      <c r="H28" s="27">
        <f t="shared" si="1"/>
        <v>34.48275862068966</v>
      </c>
      <c r="I28" s="27">
        <f t="shared" si="0"/>
        <v>19.662921348314608</v>
      </c>
    </row>
    <row r="29" spans="1:9" ht="17.25" customHeight="1">
      <c r="A29" s="10" t="s">
        <v>67</v>
      </c>
      <c r="B29" s="10"/>
      <c r="C29" s="11" t="s">
        <v>65</v>
      </c>
      <c r="D29" s="6">
        <v>106.8</v>
      </c>
      <c r="E29" s="6">
        <v>53.4</v>
      </c>
      <c r="F29" s="42">
        <v>60.9</v>
      </c>
      <c r="G29" s="41">
        <v>21</v>
      </c>
      <c r="H29" s="27">
        <f t="shared" si="1"/>
        <v>34.48275862068966</v>
      </c>
      <c r="I29" s="27">
        <f t="shared" si="0"/>
        <v>19.662921348314608</v>
      </c>
    </row>
    <row r="30" spans="1:9" ht="12.75" customHeight="1" hidden="1">
      <c r="A30" s="10" t="s">
        <v>17</v>
      </c>
      <c r="B30" s="10"/>
      <c r="C30" s="11" t="s">
        <v>18</v>
      </c>
      <c r="D30" s="6"/>
      <c r="E30" s="6"/>
      <c r="F30" s="42"/>
      <c r="G30" s="41"/>
      <c r="H30" s="27" t="e">
        <f t="shared" si="1"/>
        <v>#DIV/0!</v>
      </c>
      <c r="I30" s="27" t="e">
        <f t="shared" si="0"/>
        <v>#DIV/0!</v>
      </c>
    </row>
    <row r="31" spans="1:9" ht="12.75" customHeight="1" hidden="1">
      <c r="A31" s="10" t="s">
        <v>19</v>
      </c>
      <c r="B31" s="10"/>
      <c r="C31" s="11" t="s">
        <v>20</v>
      </c>
      <c r="D31" s="6"/>
      <c r="E31" s="6"/>
      <c r="F31" s="42"/>
      <c r="G31" s="41"/>
      <c r="H31" s="27" t="e">
        <f t="shared" si="1"/>
        <v>#DIV/0!</v>
      </c>
      <c r="I31" s="27" t="e">
        <f t="shared" si="0"/>
        <v>#DIV/0!</v>
      </c>
    </row>
    <row r="32" spans="1:9" ht="12.75" customHeight="1" hidden="1">
      <c r="A32" s="10" t="s">
        <v>21</v>
      </c>
      <c r="B32" s="10"/>
      <c r="C32" s="11" t="s">
        <v>22</v>
      </c>
      <c r="D32" s="6"/>
      <c r="E32" s="6"/>
      <c r="F32" s="42"/>
      <c r="G32" s="41"/>
      <c r="H32" s="27" t="e">
        <f t="shared" si="1"/>
        <v>#DIV/0!</v>
      </c>
      <c r="I32" s="27" t="e">
        <f t="shared" si="0"/>
        <v>#DIV/0!</v>
      </c>
    </row>
    <row r="33" spans="1:9" ht="12.75" customHeight="1" hidden="1">
      <c r="A33" s="10" t="s">
        <v>23</v>
      </c>
      <c r="B33" s="10"/>
      <c r="C33" s="11" t="s">
        <v>24</v>
      </c>
      <c r="D33" s="6"/>
      <c r="E33" s="6"/>
      <c r="F33" s="42"/>
      <c r="G33" s="41"/>
      <c r="H33" s="27" t="e">
        <f t="shared" si="1"/>
        <v>#DIV/0!</v>
      </c>
      <c r="I33" s="27" t="e">
        <f t="shared" si="0"/>
        <v>#DIV/0!</v>
      </c>
    </row>
    <row r="34" spans="1:9" ht="15" customHeight="1" hidden="1">
      <c r="A34" s="10" t="s">
        <v>25</v>
      </c>
      <c r="B34" s="10"/>
      <c r="C34" s="11" t="s">
        <v>26</v>
      </c>
      <c r="D34" s="6"/>
      <c r="E34" s="6"/>
      <c r="F34" s="42"/>
      <c r="G34" s="41"/>
      <c r="H34" s="27" t="e">
        <f t="shared" si="1"/>
        <v>#DIV/0!</v>
      </c>
      <c r="I34" s="27" t="e">
        <f t="shared" si="0"/>
        <v>#DIV/0!</v>
      </c>
    </row>
    <row r="35" spans="1:9" ht="15" customHeight="1">
      <c r="A35" s="10" t="s">
        <v>23</v>
      </c>
      <c r="B35" s="10"/>
      <c r="C35" s="11" t="s">
        <v>94</v>
      </c>
      <c r="D35" s="43">
        <v>0</v>
      </c>
      <c r="E35" s="6">
        <v>0</v>
      </c>
      <c r="F35" s="42"/>
      <c r="G35" s="41">
        <v>0</v>
      </c>
      <c r="H35" s="27">
        <v>0</v>
      </c>
      <c r="I35" s="27">
        <v>0</v>
      </c>
    </row>
    <row r="36" spans="1:9" s="9" customFormat="1" ht="18.75" customHeight="1">
      <c r="A36" s="23" t="s">
        <v>27</v>
      </c>
      <c r="B36" s="24" t="s">
        <v>28</v>
      </c>
      <c r="C36" s="24"/>
      <c r="D36" s="23">
        <f>D37+D38+D39</f>
        <v>3300</v>
      </c>
      <c r="E36" s="23">
        <f>E37+E38+E39</f>
        <v>1830</v>
      </c>
      <c r="F36" s="37">
        <f>F37+F38+F39</f>
        <v>2350</v>
      </c>
      <c r="G36" s="40">
        <f>G37+G38+G39</f>
        <v>1949.3999999999999</v>
      </c>
      <c r="H36" s="27">
        <f>G36/F36*100</f>
        <v>82.9531914893617</v>
      </c>
      <c r="I36" s="27">
        <f aca="true" t="shared" si="2" ref="I36:I58">G36/D36*100</f>
        <v>59.07272727272726</v>
      </c>
    </row>
    <row r="37" spans="1:9" s="12" customFormat="1" ht="16.5" customHeight="1">
      <c r="A37" s="10" t="s">
        <v>55</v>
      </c>
      <c r="B37" s="10"/>
      <c r="C37" s="11" t="s">
        <v>29</v>
      </c>
      <c r="D37" s="6">
        <v>300</v>
      </c>
      <c r="E37" s="6">
        <v>100</v>
      </c>
      <c r="F37" s="42">
        <v>100</v>
      </c>
      <c r="G37" s="41"/>
      <c r="H37" s="27">
        <v>0</v>
      </c>
      <c r="I37" s="27">
        <f t="shared" si="2"/>
        <v>0</v>
      </c>
    </row>
    <row r="38" spans="1:9" s="12" customFormat="1" ht="24" customHeight="1">
      <c r="A38" s="10" t="s">
        <v>64</v>
      </c>
      <c r="B38" s="10"/>
      <c r="C38" s="11" t="s">
        <v>29</v>
      </c>
      <c r="D38" s="6">
        <v>300</v>
      </c>
      <c r="E38" s="6">
        <v>130</v>
      </c>
      <c r="F38" s="42">
        <v>130</v>
      </c>
      <c r="G38" s="41">
        <v>50.5</v>
      </c>
      <c r="H38" s="27">
        <f aca="true" t="shared" si="3" ref="H38:H58">G38/F38*100</f>
        <v>38.84615384615385</v>
      </c>
      <c r="I38" s="27">
        <f t="shared" si="2"/>
        <v>16.833333333333332</v>
      </c>
    </row>
    <row r="39" spans="1:9" ht="15.75" customHeight="1">
      <c r="A39" s="10" t="s">
        <v>61</v>
      </c>
      <c r="B39" s="10"/>
      <c r="C39" s="35" t="s">
        <v>57</v>
      </c>
      <c r="D39" s="36">
        <f>D41+D42+D43+D44</f>
        <v>2700</v>
      </c>
      <c r="E39" s="36">
        <f>E41+E42+E43+E44</f>
        <v>1600</v>
      </c>
      <c r="F39" s="36">
        <f>F41+F42+F43+F44</f>
        <v>2120</v>
      </c>
      <c r="G39" s="36">
        <f>G41+G42+G43+G44</f>
        <v>1898.8999999999999</v>
      </c>
      <c r="H39" s="27">
        <f t="shared" si="3"/>
        <v>89.57075471698113</v>
      </c>
      <c r="I39" s="27">
        <f t="shared" si="2"/>
        <v>70.32962962962962</v>
      </c>
    </row>
    <row r="40" spans="1:9" ht="25.5" customHeight="1" hidden="1">
      <c r="A40" s="10" t="s">
        <v>30</v>
      </c>
      <c r="B40" s="10"/>
      <c r="C40" s="11" t="s">
        <v>56</v>
      </c>
      <c r="D40" s="6"/>
      <c r="E40" s="6">
        <f>-F3</f>
        <v>0</v>
      </c>
      <c r="F40" s="42">
        <v>0</v>
      </c>
      <c r="G40" s="41"/>
      <c r="H40" s="27" t="e">
        <f t="shared" si="3"/>
        <v>#DIV/0!</v>
      </c>
      <c r="I40" s="27" t="e">
        <f t="shared" si="2"/>
        <v>#DIV/0!</v>
      </c>
    </row>
    <row r="41" spans="1:9" ht="15.75" customHeight="1">
      <c r="A41" s="10" t="s">
        <v>79</v>
      </c>
      <c r="B41" s="10"/>
      <c r="C41" s="11"/>
      <c r="D41" s="6">
        <v>1400</v>
      </c>
      <c r="E41" s="6">
        <v>855</v>
      </c>
      <c r="F41" s="42">
        <v>855</v>
      </c>
      <c r="G41" s="41">
        <v>802.4</v>
      </c>
      <c r="H41" s="27">
        <f t="shared" si="3"/>
        <v>93.84795321637426</v>
      </c>
      <c r="I41" s="27">
        <f t="shared" si="2"/>
        <v>57.31428571428572</v>
      </c>
    </row>
    <row r="42" spans="1:9" ht="17.25" customHeight="1">
      <c r="A42" s="10" t="s">
        <v>80</v>
      </c>
      <c r="B42" s="10"/>
      <c r="C42" s="11"/>
      <c r="D42" s="6">
        <v>300</v>
      </c>
      <c r="E42" s="6">
        <v>300</v>
      </c>
      <c r="F42" s="42">
        <v>300</v>
      </c>
      <c r="G42" s="41">
        <v>246.2</v>
      </c>
      <c r="H42" s="27">
        <f t="shared" si="3"/>
        <v>82.06666666666666</v>
      </c>
      <c r="I42" s="27">
        <f t="shared" si="2"/>
        <v>82.06666666666666</v>
      </c>
    </row>
    <row r="43" spans="1:9" ht="16.5" customHeight="1">
      <c r="A43" s="10" t="s">
        <v>82</v>
      </c>
      <c r="B43" s="10"/>
      <c r="C43" s="11"/>
      <c r="D43" s="6">
        <v>50</v>
      </c>
      <c r="E43" s="6">
        <v>50</v>
      </c>
      <c r="F43" s="42">
        <v>60</v>
      </c>
      <c r="G43" s="41">
        <v>36.1</v>
      </c>
      <c r="H43" s="27">
        <f t="shared" si="3"/>
        <v>60.16666666666667</v>
      </c>
      <c r="I43" s="27">
        <f t="shared" si="2"/>
        <v>72.2</v>
      </c>
    </row>
    <row r="44" spans="1:9" ht="15.75" customHeight="1">
      <c r="A44" s="10" t="s">
        <v>83</v>
      </c>
      <c r="B44" s="10"/>
      <c r="C44" s="11"/>
      <c r="D44" s="6">
        <v>950</v>
      </c>
      <c r="E44" s="6">
        <v>395</v>
      </c>
      <c r="F44" s="42">
        <v>905</v>
      </c>
      <c r="G44" s="41">
        <v>814.2</v>
      </c>
      <c r="H44" s="27">
        <f t="shared" si="3"/>
        <v>89.96685082872928</v>
      </c>
      <c r="I44" s="27">
        <f t="shared" si="2"/>
        <v>85.70526315789473</v>
      </c>
    </row>
    <row r="45" spans="1:9" ht="16.5" customHeight="1">
      <c r="A45" s="25" t="s">
        <v>58</v>
      </c>
      <c r="B45" s="24" t="s">
        <v>52</v>
      </c>
      <c r="C45" s="24"/>
      <c r="D45" s="23">
        <f>D46</f>
        <v>72</v>
      </c>
      <c r="E45" s="23">
        <f>E46</f>
        <v>72</v>
      </c>
      <c r="F45" s="37">
        <v>84.5</v>
      </c>
      <c r="G45" s="40">
        <f>G46</f>
        <v>0</v>
      </c>
      <c r="H45" s="27">
        <f t="shared" si="3"/>
        <v>0</v>
      </c>
      <c r="I45" s="27">
        <f t="shared" si="2"/>
        <v>0</v>
      </c>
    </row>
    <row r="46" spans="1:9" ht="19.5" customHeight="1">
      <c r="A46" s="10" t="s">
        <v>59</v>
      </c>
      <c r="B46" s="10"/>
      <c r="C46" s="11" t="s">
        <v>53</v>
      </c>
      <c r="D46" s="6">
        <v>72</v>
      </c>
      <c r="E46" s="6">
        <v>72</v>
      </c>
      <c r="F46" s="42">
        <v>84.5</v>
      </c>
      <c r="G46" s="41">
        <v>0</v>
      </c>
      <c r="H46" s="27">
        <f t="shared" si="3"/>
        <v>0</v>
      </c>
      <c r="I46" s="27">
        <f t="shared" si="2"/>
        <v>0</v>
      </c>
    </row>
    <row r="47" spans="1:9" s="9" customFormat="1" ht="23.25" customHeight="1">
      <c r="A47" s="23" t="s">
        <v>31</v>
      </c>
      <c r="B47" s="24" t="s">
        <v>32</v>
      </c>
      <c r="C47" s="24"/>
      <c r="D47" s="23">
        <f>D48</f>
        <v>6200</v>
      </c>
      <c r="E47" s="23">
        <f>E49+E50+E51</f>
        <v>2964.5</v>
      </c>
      <c r="F47" s="37">
        <f>F48</f>
        <v>3113.8</v>
      </c>
      <c r="G47" s="40">
        <f>G48</f>
        <v>2898</v>
      </c>
      <c r="H47" s="27">
        <f t="shared" si="3"/>
        <v>93.06956130772689</v>
      </c>
      <c r="I47" s="27">
        <f t="shared" si="2"/>
        <v>46.74193548387097</v>
      </c>
    </row>
    <row r="48" spans="1:9" s="9" customFormat="1" ht="15" customHeight="1">
      <c r="A48" s="10" t="s">
        <v>33</v>
      </c>
      <c r="B48" s="10"/>
      <c r="C48" s="11" t="s">
        <v>34</v>
      </c>
      <c r="D48" s="6">
        <f>D49+D50+D51</f>
        <v>6200</v>
      </c>
      <c r="E48" s="6">
        <f>E49+E50+E51</f>
        <v>2964.5</v>
      </c>
      <c r="F48" s="42">
        <f>F49+F50+F51</f>
        <v>3113.8</v>
      </c>
      <c r="G48" s="41">
        <f>G49+G50+G51</f>
        <v>2898</v>
      </c>
      <c r="H48" s="27">
        <f t="shared" si="3"/>
        <v>93.06956130772689</v>
      </c>
      <c r="I48" s="27">
        <f t="shared" si="2"/>
        <v>46.74193548387097</v>
      </c>
    </row>
    <row r="49" spans="1:9" s="9" customFormat="1" ht="14.25" customHeight="1">
      <c r="A49" s="33" t="s">
        <v>85</v>
      </c>
      <c r="B49" s="31"/>
      <c r="C49" s="31"/>
      <c r="D49" s="38">
        <v>4508.8</v>
      </c>
      <c r="E49" s="38">
        <v>2184</v>
      </c>
      <c r="F49" s="42">
        <v>2242.3</v>
      </c>
      <c r="G49" s="41">
        <v>2098.6</v>
      </c>
      <c r="H49" s="27">
        <f t="shared" si="3"/>
        <v>93.59140168576906</v>
      </c>
      <c r="I49" s="27">
        <f t="shared" si="2"/>
        <v>46.544535131298794</v>
      </c>
    </row>
    <row r="50" spans="1:9" s="9" customFormat="1" ht="15.75" customHeight="1">
      <c r="A50" s="33" t="s">
        <v>86</v>
      </c>
      <c r="B50" s="31"/>
      <c r="C50" s="31"/>
      <c r="D50" s="38">
        <v>1491.2</v>
      </c>
      <c r="E50" s="38">
        <v>660.5</v>
      </c>
      <c r="F50" s="42">
        <v>691.5</v>
      </c>
      <c r="G50" s="41">
        <v>678.4</v>
      </c>
      <c r="H50" s="27">
        <f t="shared" si="3"/>
        <v>98.1055676066522</v>
      </c>
      <c r="I50" s="27">
        <f t="shared" si="2"/>
        <v>45.493562231759654</v>
      </c>
    </row>
    <row r="51" spans="1:9" ht="12.75" customHeight="1">
      <c r="A51" s="32" t="s">
        <v>84</v>
      </c>
      <c r="B51" s="10"/>
      <c r="C51" s="11"/>
      <c r="D51" s="6">
        <v>200</v>
      </c>
      <c r="E51" s="6">
        <v>120</v>
      </c>
      <c r="F51" s="42">
        <v>180</v>
      </c>
      <c r="G51" s="41">
        <v>121</v>
      </c>
      <c r="H51" s="27">
        <f t="shared" si="3"/>
        <v>67.22222222222223</v>
      </c>
      <c r="I51" s="27">
        <f t="shared" si="2"/>
        <v>60.5</v>
      </c>
    </row>
    <row r="52" spans="1:9" ht="12.75" customHeight="1" hidden="1">
      <c r="A52" s="10" t="s">
        <v>35</v>
      </c>
      <c r="B52" s="10"/>
      <c r="C52" s="11" t="s">
        <v>36</v>
      </c>
      <c r="D52" s="6"/>
      <c r="E52" s="6"/>
      <c r="F52" s="42"/>
      <c r="G52" s="41"/>
      <c r="H52" s="27" t="e">
        <f t="shared" si="3"/>
        <v>#DIV/0!</v>
      </c>
      <c r="I52" s="27" t="e">
        <f t="shared" si="2"/>
        <v>#DIV/0!</v>
      </c>
    </row>
    <row r="53" spans="1:9" ht="12.75" customHeight="1" hidden="1">
      <c r="A53" s="10" t="s">
        <v>37</v>
      </c>
      <c r="B53" s="10"/>
      <c r="C53" s="11" t="s">
        <v>38</v>
      </c>
      <c r="D53" s="6"/>
      <c r="E53" s="6"/>
      <c r="F53" s="42"/>
      <c r="G53" s="41"/>
      <c r="H53" s="27" t="e">
        <f t="shared" si="3"/>
        <v>#DIV/0!</v>
      </c>
      <c r="I53" s="27" t="e">
        <f t="shared" si="2"/>
        <v>#DIV/0!</v>
      </c>
    </row>
    <row r="54" spans="1:9" ht="25.5" customHeight="1" hidden="1">
      <c r="A54" s="10" t="s">
        <v>39</v>
      </c>
      <c r="B54" s="10"/>
      <c r="C54" s="11" t="s">
        <v>40</v>
      </c>
      <c r="D54" s="6"/>
      <c r="E54" s="6"/>
      <c r="F54" s="42"/>
      <c r="G54" s="41"/>
      <c r="H54" s="27" t="e">
        <f t="shared" si="3"/>
        <v>#DIV/0!</v>
      </c>
      <c r="I54" s="27" t="e">
        <f t="shared" si="2"/>
        <v>#DIV/0!</v>
      </c>
    </row>
    <row r="55" spans="1:9" ht="14.25" customHeight="1">
      <c r="A55" s="25" t="s">
        <v>75</v>
      </c>
      <c r="B55" s="23">
        <v>1001</v>
      </c>
      <c r="C55" s="26"/>
      <c r="D55" s="23">
        <v>160</v>
      </c>
      <c r="E55" s="23">
        <f>E56</f>
        <v>80</v>
      </c>
      <c r="F55" s="37">
        <f>F56</f>
        <v>80</v>
      </c>
      <c r="G55" s="40">
        <f>G56</f>
        <v>61.9</v>
      </c>
      <c r="H55" s="27">
        <f t="shared" si="3"/>
        <v>77.375</v>
      </c>
      <c r="I55" s="27">
        <f t="shared" si="2"/>
        <v>38.6875</v>
      </c>
    </row>
    <row r="56" spans="1:9" ht="24.75" customHeight="1">
      <c r="A56" s="10" t="s">
        <v>76</v>
      </c>
      <c r="B56" s="10"/>
      <c r="C56" s="11" t="s">
        <v>77</v>
      </c>
      <c r="D56" s="6">
        <v>160</v>
      </c>
      <c r="E56" s="6">
        <v>80</v>
      </c>
      <c r="F56" s="42">
        <v>80</v>
      </c>
      <c r="G56" s="41">
        <v>61.9</v>
      </c>
      <c r="H56" s="27">
        <f t="shared" si="3"/>
        <v>77.375</v>
      </c>
      <c r="I56" s="27">
        <f t="shared" si="2"/>
        <v>38.6875</v>
      </c>
    </row>
    <row r="57" spans="1:9" s="9" customFormat="1" ht="12.75" customHeight="1">
      <c r="A57" s="23" t="s">
        <v>41</v>
      </c>
      <c r="B57" s="24" t="s">
        <v>78</v>
      </c>
      <c r="C57" s="24"/>
      <c r="D57" s="23">
        <f>SUM(D58:D58)</f>
        <v>250</v>
      </c>
      <c r="E57" s="23">
        <f>SUM(E58:E58)</f>
        <v>143</v>
      </c>
      <c r="F57" s="37">
        <f>SUM(F58:F58)</f>
        <v>153</v>
      </c>
      <c r="G57" s="40">
        <f>G58</f>
        <v>94.1</v>
      </c>
      <c r="H57" s="27">
        <f t="shared" si="3"/>
        <v>61.503267973856204</v>
      </c>
      <c r="I57" s="27">
        <f t="shared" si="2"/>
        <v>37.63999999999999</v>
      </c>
    </row>
    <row r="58" spans="1:9" ht="12.75" customHeight="1">
      <c r="A58" s="10" t="s">
        <v>42</v>
      </c>
      <c r="B58" s="10"/>
      <c r="C58" s="11" t="s">
        <v>78</v>
      </c>
      <c r="D58" s="6">
        <v>250</v>
      </c>
      <c r="E58" s="6">
        <v>143</v>
      </c>
      <c r="F58" s="42">
        <v>153</v>
      </c>
      <c r="G58" s="41">
        <v>94.1</v>
      </c>
      <c r="H58" s="27">
        <f t="shared" si="3"/>
        <v>61.503267973856204</v>
      </c>
      <c r="I58" s="27">
        <f t="shared" si="2"/>
        <v>37.63999999999999</v>
      </c>
    </row>
    <row r="59" spans="1:9" ht="12.75" customHeight="1">
      <c r="A59" s="10"/>
      <c r="B59" s="10"/>
      <c r="C59" s="11"/>
      <c r="D59" s="6"/>
      <c r="E59" s="6"/>
      <c r="F59" s="42"/>
      <c r="G59" s="41"/>
      <c r="H59" s="27"/>
      <c r="I59" s="27"/>
    </row>
    <row r="60" spans="1:9" ht="0.75" customHeight="1">
      <c r="A60" s="10"/>
      <c r="B60" s="10"/>
      <c r="C60" s="11"/>
      <c r="D60" s="6"/>
      <c r="E60" s="6"/>
      <c r="F60" s="42"/>
      <c r="G60" s="41"/>
      <c r="H60" s="27" t="e">
        <f>G60/F60*100</f>
        <v>#DIV/0!</v>
      </c>
      <c r="I60" s="27" t="e">
        <f>G60/D60*100</f>
        <v>#DIV/0!</v>
      </c>
    </row>
    <row r="61" spans="1:9" ht="14.25" customHeight="1" hidden="1">
      <c r="A61" s="23"/>
      <c r="B61" s="23"/>
      <c r="C61" s="26"/>
      <c r="D61" s="23"/>
      <c r="E61" s="23"/>
      <c r="F61" s="37"/>
      <c r="G61" s="40"/>
      <c r="H61" s="27" t="e">
        <f>G61/F61*100</f>
        <v>#DIV/0!</v>
      </c>
      <c r="I61" s="27" t="e">
        <f>G61/D61*100</f>
        <v>#DIV/0!</v>
      </c>
    </row>
    <row r="62" spans="1:9" ht="14.25" customHeight="1" hidden="1">
      <c r="A62" s="10"/>
      <c r="B62" s="10"/>
      <c r="C62" s="11"/>
      <c r="D62" s="6"/>
      <c r="E62" s="6"/>
      <c r="F62" s="42"/>
      <c r="G62" s="41"/>
      <c r="H62" s="27" t="e">
        <f>G62/F62*100</f>
        <v>#DIV/0!</v>
      </c>
      <c r="I62" s="27" t="e">
        <f>G62/D62*100</f>
        <v>#DIV/0!</v>
      </c>
    </row>
    <row r="63" spans="1:9" s="9" customFormat="1" ht="12.75" customHeight="1">
      <c r="A63" s="13" t="s">
        <v>43</v>
      </c>
      <c r="B63" s="13"/>
      <c r="C63" s="7"/>
      <c r="D63" s="37">
        <f>D17+D23+D25+D28+D36+D45+D47+D55+D57</f>
        <v>17850.3</v>
      </c>
      <c r="E63" s="37">
        <f>E17+E23+E25+E28+E36+E45+E47+E55+E57</f>
        <v>8662.3</v>
      </c>
      <c r="F63" s="37">
        <f>F17+F23+F25+F28+F36+F45+F47+F55+F57</f>
        <v>9429.900000000001</v>
      </c>
      <c r="G63" s="40">
        <f>G17+G23+G25+G28+G36+G45+G47+G55+G57</f>
        <v>8271</v>
      </c>
      <c r="H63" s="27">
        <f>G63/F63*100</f>
        <v>87.71036808449718</v>
      </c>
      <c r="I63" s="27">
        <f>G63/D63*100</f>
        <v>46.335355708307425</v>
      </c>
    </row>
    <row r="64" ht="12.75">
      <c r="D64" s="28"/>
    </row>
  </sheetData>
  <mergeCells count="12">
    <mergeCell ref="I14:I15"/>
    <mergeCell ref="H14:H16"/>
    <mergeCell ref="B4:E4"/>
    <mergeCell ref="E14:E16"/>
    <mergeCell ref="F14:F16"/>
    <mergeCell ref="A7:D7"/>
    <mergeCell ref="G14:G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J17" sqref="J17:J18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5" width="8.75390625" style="1" hidden="1" customWidth="1"/>
    <col min="6" max="6" width="8.875" style="1" hidden="1" customWidth="1"/>
    <col min="7" max="7" width="8.875" style="1" customWidth="1"/>
    <col min="8" max="8" width="9.375" style="1" customWidth="1"/>
    <col min="9" max="10" width="9.00390625" style="1" customWidth="1"/>
    <col min="11" max="16384" width="9.125" style="1" customWidth="1"/>
  </cols>
  <sheetData>
    <row r="1" spans="3:8" ht="12.75">
      <c r="C1" s="50" t="s">
        <v>44</v>
      </c>
      <c r="D1" s="50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101</v>
      </c>
      <c r="C4" s="3"/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47" t="s">
        <v>49</v>
      </c>
      <c r="B7" s="47"/>
      <c r="C7" s="47"/>
      <c r="D7" s="47"/>
      <c r="E7" s="18"/>
      <c r="F7" s="18"/>
      <c r="G7" s="18"/>
      <c r="H7" s="18"/>
    </row>
    <row r="8" spans="1:8" ht="12.75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2.75" customHeight="1">
      <c r="A9" s="22" t="s">
        <v>100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1" t="s">
        <v>0</v>
      </c>
      <c r="B14" s="51" t="s">
        <v>1</v>
      </c>
      <c r="C14" s="51" t="s">
        <v>2</v>
      </c>
      <c r="D14" s="54" t="s">
        <v>69</v>
      </c>
      <c r="E14" s="44"/>
      <c r="F14" s="54" t="s">
        <v>96</v>
      </c>
      <c r="G14" s="62" t="s">
        <v>97</v>
      </c>
      <c r="H14" s="48" t="s">
        <v>98</v>
      </c>
      <c r="I14" s="59" t="s">
        <v>99</v>
      </c>
      <c r="J14" s="59" t="s">
        <v>87</v>
      </c>
    </row>
    <row r="15" spans="1:10" ht="33.75" customHeight="1">
      <c r="A15" s="52"/>
      <c r="B15" s="52"/>
      <c r="C15" s="52"/>
      <c r="D15" s="55"/>
      <c r="E15" s="45"/>
      <c r="F15" s="55"/>
      <c r="G15" s="63"/>
      <c r="H15" s="49"/>
      <c r="I15" s="60"/>
      <c r="J15" s="61"/>
    </row>
    <row r="16" spans="1:10" ht="9.75" customHeight="1" hidden="1">
      <c r="A16" s="53"/>
      <c r="B16" s="53"/>
      <c r="C16" s="53"/>
      <c r="D16" s="56"/>
      <c r="E16" s="29"/>
      <c r="F16" s="56"/>
      <c r="G16" s="64"/>
      <c r="H16" s="39"/>
      <c r="I16" s="61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23">
        <f>D18+D19+D20+D21+D22</f>
        <v>7337.1</v>
      </c>
      <c r="E17" s="23"/>
      <c r="F17" s="23">
        <f>F18+F19+F20+F21+F22</f>
        <v>5517.7</v>
      </c>
      <c r="G17" s="37">
        <f>G18+G19+G21+G22</f>
        <v>5483.5</v>
      </c>
      <c r="H17" s="40">
        <f>H18+H19+H20+H21+H22</f>
        <v>4692.4</v>
      </c>
      <c r="I17" s="27">
        <f>H17/G17*100</f>
        <v>85.57308288501868</v>
      </c>
      <c r="J17" s="27">
        <f>H17/D17*100</f>
        <v>63.954423409794046</v>
      </c>
    </row>
    <row r="18" spans="1:10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42">
        <v>150</v>
      </c>
      <c r="H18" s="41">
        <v>102.4</v>
      </c>
      <c r="I18" s="27">
        <f aca="true" t="shared" si="0" ref="I18:I63">H18/G18*100</f>
        <v>68.26666666666668</v>
      </c>
      <c r="J18" s="27">
        <f>H18/D18*100</f>
        <v>51.2</v>
      </c>
    </row>
    <row r="19" spans="1:10" ht="24" customHeight="1">
      <c r="A19" s="10" t="s">
        <v>5</v>
      </c>
      <c r="B19" s="10"/>
      <c r="C19" s="11" t="s">
        <v>6</v>
      </c>
      <c r="D19" s="6">
        <v>6907.1</v>
      </c>
      <c r="E19" s="6"/>
      <c r="F19" s="6">
        <v>5197.7</v>
      </c>
      <c r="G19" s="42">
        <v>5148.5</v>
      </c>
      <c r="H19" s="41">
        <v>4474.5</v>
      </c>
      <c r="I19" s="27">
        <f t="shared" si="0"/>
        <v>86.90880839079344</v>
      </c>
      <c r="J19" s="27">
        <f aca="true" t="shared" si="1" ref="J19:J58">H19/D19*100</f>
        <v>64.78116720476031</v>
      </c>
    </row>
    <row r="20" spans="1:10" ht="15.75" customHeight="1" hidden="1">
      <c r="A20" s="10"/>
      <c r="B20" s="10"/>
      <c r="C20" s="11"/>
      <c r="D20" s="6"/>
      <c r="E20" s="6"/>
      <c r="F20" s="6">
        <v>0</v>
      </c>
      <c r="G20" s="42">
        <v>0</v>
      </c>
      <c r="H20" s="41"/>
      <c r="I20" s="27" t="e">
        <f t="shared" si="0"/>
        <v>#DIV/0!</v>
      </c>
      <c r="J20" s="27" t="e">
        <f t="shared" si="1"/>
        <v>#DIV/0!</v>
      </c>
    </row>
    <row r="21" spans="1:10" ht="18" customHeight="1">
      <c r="A21" s="14" t="s">
        <v>7</v>
      </c>
      <c r="B21" s="14"/>
      <c r="C21" s="15" t="s">
        <v>72</v>
      </c>
      <c r="D21" s="16">
        <v>30</v>
      </c>
      <c r="E21" s="16"/>
      <c r="F21" s="6">
        <v>30</v>
      </c>
      <c r="G21" s="42">
        <v>30</v>
      </c>
      <c r="H21" s="41">
        <v>0</v>
      </c>
      <c r="I21" s="27"/>
      <c r="J21" s="27">
        <f t="shared" si="1"/>
        <v>0</v>
      </c>
    </row>
    <row r="22" spans="1:10" ht="13.5" customHeight="1">
      <c r="A22" s="10" t="s">
        <v>8</v>
      </c>
      <c r="B22" s="10"/>
      <c r="C22" s="11" t="s">
        <v>73</v>
      </c>
      <c r="D22" s="6">
        <v>200</v>
      </c>
      <c r="E22" s="6"/>
      <c r="F22" s="6">
        <v>140</v>
      </c>
      <c r="G22" s="42">
        <v>155</v>
      </c>
      <c r="H22" s="41">
        <v>115.5</v>
      </c>
      <c r="I22" s="27">
        <f t="shared" si="0"/>
        <v>74.51612903225806</v>
      </c>
      <c r="J22" s="27">
        <f t="shared" si="1"/>
        <v>57.75</v>
      </c>
    </row>
    <row r="23" spans="1:10" ht="18" customHeight="1">
      <c r="A23" s="25" t="s">
        <v>45</v>
      </c>
      <c r="B23" s="24" t="s">
        <v>60</v>
      </c>
      <c r="C23" s="26"/>
      <c r="D23" s="23">
        <f>D24</f>
        <v>164.4</v>
      </c>
      <c r="E23" s="23"/>
      <c r="F23" s="23">
        <f>F24</f>
        <v>123.1</v>
      </c>
      <c r="G23" s="37">
        <f>G24</f>
        <v>123.1</v>
      </c>
      <c r="H23" s="40">
        <f>H24</f>
        <v>101.2</v>
      </c>
      <c r="I23" s="27">
        <f t="shared" si="0"/>
        <v>82.20958570268076</v>
      </c>
      <c r="J23" s="27">
        <f t="shared" si="1"/>
        <v>61.55717761557178</v>
      </c>
    </row>
    <row r="24" spans="1:10" ht="25.5" customHeight="1">
      <c r="A24" s="10" t="s">
        <v>46</v>
      </c>
      <c r="B24" s="10"/>
      <c r="C24" s="11" t="s">
        <v>54</v>
      </c>
      <c r="D24" s="6">
        <v>164.4</v>
      </c>
      <c r="E24" s="6"/>
      <c r="F24" s="6">
        <v>123.1</v>
      </c>
      <c r="G24" s="42">
        <v>123.1</v>
      </c>
      <c r="H24" s="41">
        <v>101.2</v>
      </c>
      <c r="I24" s="27">
        <f t="shared" si="0"/>
        <v>82.20958570268076</v>
      </c>
      <c r="J24" s="27">
        <f t="shared" si="1"/>
        <v>61.55717761557178</v>
      </c>
    </row>
    <row r="25" spans="1:10" s="9" customFormat="1" ht="25.5" customHeight="1">
      <c r="A25" s="23" t="s">
        <v>9</v>
      </c>
      <c r="B25" s="24" t="s">
        <v>10</v>
      </c>
      <c r="C25" s="24"/>
      <c r="D25" s="23">
        <f>D26+D27</f>
        <v>86.7</v>
      </c>
      <c r="E25" s="23"/>
      <c r="F25" s="23">
        <f>F26+F27</f>
        <v>86.7</v>
      </c>
      <c r="G25" s="37">
        <f>G26+G27</f>
        <v>86.7</v>
      </c>
      <c r="H25" s="23">
        <f>H26+H27</f>
        <v>85</v>
      </c>
      <c r="I25" s="27">
        <f t="shared" si="0"/>
        <v>98.0392156862745</v>
      </c>
      <c r="J25" s="27">
        <f t="shared" si="1"/>
        <v>98.0392156862745</v>
      </c>
    </row>
    <row r="26" spans="1:10" ht="24" customHeight="1">
      <c r="A26" s="10" t="s">
        <v>11</v>
      </c>
      <c r="B26" s="10"/>
      <c r="C26" s="11" t="s">
        <v>12</v>
      </c>
      <c r="D26" s="6">
        <v>50</v>
      </c>
      <c r="E26" s="6"/>
      <c r="F26" s="6">
        <v>50</v>
      </c>
      <c r="G26" s="42">
        <v>50</v>
      </c>
      <c r="H26" s="41">
        <v>48.3</v>
      </c>
      <c r="I26" s="27">
        <f t="shared" si="0"/>
        <v>96.6</v>
      </c>
      <c r="J26" s="27">
        <f t="shared" si="1"/>
        <v>96.6</v>
      </c>
    </row>
    <row r="27" spans="1:10" ht="23.25" customHeight="1">
      <c r="A27" s="10" t="s">
        <v>13</v>
      </c>
      <c r="B27" s="10"/>
      <c r="C27" s="11" t="s">
        <v>14</v>
      </c>
      <c r="D27" s="6">
        <v>36.7</v>
      </c>
      <c r="E27" s="6"/>
      <c r="F27" s="6">
        <v>36.7</v>
      </c>
      <c r="G27" s="42">
        <v>36.7</v>
      </c>
      <c r="H27" s="41">
        <v>36.7</v>
      </c>
      <c r="I27" s="27">
        <f t="shared" si="0"/>
        <v>100</v>
      </c>
      <c r="J27" s="27">
        <f t="shared" si="1"/>
        <v>100</v>
      </c>
    </row>
    <row r="28" spans="1:10" s="9" customFormat="1" ht="15.75" customHeight="1">
      <c r="A28" s="23" t="s">
        <v>15</v>
      </c>
      <c r="B28" s="24" t="s">
        <v>16</v>
      </c>
      <c r="C28" s="24"/>
      <c r="D28" s="23">
        <f>D29+D35</f>
        <v>126.8</v>
      </c>
      <c r="E28" s="23"/>
      <c r="F28" s="23">
        <f>F29+F35</f>
        <v>100.1</v>
      </c>
      <c r="G28" s="23">
        <f>G29+G35</f>
        <v>100.1</v>
      </c>
      <c r="H28" s="23">
        <f>H29+H35</f>
        <v>58.1</v>
      </c>
      <c r="I28" s="27">
        <f t="shared" si="0"/>
        <v>58.04195804195804</v>
      </c>
      <c r="J28" s="27">
        <f t="shared" si="1"/>
        <v>45.820189274447955</v>
      </c>
    </row>
    <row r="29" spans="1:10" ht="17.25" customHeight="1">
      <c r="A29" s="10" t="s">
        <v>67</v>
      </c>
      <c r="B29" s="10"/>
      <c r="C29" s="11" t="s">
        <v>65</v>
      </c>
      <c r="D29" s="6">
        <v>114.3</v>
      </c>
      <c r="E29" s="6"/>
      <c r="F29" s="6">
        <v>87.6</v>
      </c>
      <c r="G29" s="42">
        <v>87.6</v>
      </c>
      <c r="H29" s="41">
        <v>58.1</v>
      </c>
      <c r="I29" s="27">
        <f t="shared" si="0"/>
        <v>66.32420091324201</v>
      </c>
      <c r="J29" s="27">
        <f t="shared" si="1"/>
        <v>50.83114610673666</v>
      </c>
    </row>
    <row r="30" spans="1:10" ht="12.75" customHeight="1" hidden="1">
      <c r="A30" s="10" t="s">
        <v>17</v>
      </c>
      <c r="B30" s="10"/>
      <c r="C30" s="11" t="s">
        <v>18</v>
      </c>
      <c r="D30" s="6"/>
      <c r="E30" s="6"/>
      <c r="F30" s="6"/>
      <c r="G30" s="42"/>
      <c r="H30" s="41"/>
      <c r="I30" s="27" t="e">
        <f t="shared" si="0"/>
        <v>#DIV/0!</v>
      </c>
      <c r="J30" s="27" t="e">
        <f t="shared" si="1"/>
        <v>#DIV/0!</v>
      </c>
    </row>
    <row r="31" spans="1:10" ht="12.75" customHeight="1" hidden="1">
      <c r="A31" s="10" t="s">
        <v>19</v>
      </c>
      <c r="B31" s="10"/>
      <c r="C31" s="11" t="s">
        <v>20</v>
      </c>
      <c r="D31" s="6"/>
      <c r="E31" s="6"/>
      <c r="F31" s="6"/>
      <c r="G31" s="42"/>
      <c r="H31" s="41"/>
      <c r="I31" s="27" t="e">
        <f t="shared" si="0"/>
        <v>#DIV/0!</v>
      </c>
      <c r="J31" s="27" t="e">
        <f t="shared" si="1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42"/>
      <c r="H32" s="41"/>
      <c r="I32" s="27" t="e">
        <f t="shared" si="0"/>
        <v>#DIV/0!</v>
      </c>
      <c r="J32" s="27" t="e">
        <f t="shared" si="1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42"/>
      <c r="H33" s="41"/>
      <c r="I33" s="27" t="e">
        <f t="shared" si="0"/>
        <v>#DIV/0!</v>
      </c>
      <c r="J33" s="27" t="e">
        <f t="shared" si="1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42"/>
      <c r="H34" s="41"/>
      <c r="I34" s="27" t="e">
        <f t="shared" si="0"/>
        <v>#DIV/0!</v>
      </c>
      <c r="J34" s="27" t="e">
        <f t="shared" si="1"/>
        <v>#DIV/0!</v>
      </c>
    </row>
    <row r="35" spans="1:10" ht="15" customHeight="1">
      <c r="A35" s="10" t="s">
        <v>23</v>
      </c>
      <c r="B35" s="10"/>
      <c r="C35" s="11" t="s">
        <v>94</v>
      </c>
      <c r="D35" s="43">
        <v>12.5</v>
      </c>
      <c r="E35" s="43"/>
      <c r="F35" s="6">
        <v>12.5</v>
      </c>
      <c r="G35" s="42">
        <v>12.5</v>
      </c>
      <c r="H35" s="41">
        <v>0</v>
      </c>
      <c r="I35" s="27">
        <v>0</v>
      </c>
      <c r="J35" s="27">
        <v>0</v>
      </c>
    </row>
    <row r="36" spans="1:10" s="9" customFormat="1" ht="18.75" customHeight="1">
      <c r="A36" s="23" t="s">
        <v>27</v>
      </c>
      <c r="B36" s="24" t="s">
        <v>28</v>
      </c>
      <c r="C36" s="24"/>
      <c r="D36" s="23">
        <f>D37+D38+D39</f>
        <v>3552.8</v>
      </c>
      <c r="E36" s="23">
        <f>E37+E38+E39</f>
        <v>0</v>
      </c>
      <c r="F36" s="23">
        <f>F37+F38+F39</f>
        <v>3032.7</v>
      </c>
      <c r="G36" s="23">
        <f>G37+G38+G39</f>
        <v>2978.1</v>
      </c>
      <c r="H36" s="23">
        <f>H37+H38+H39</f>
        <v>2272.3</v>
      </c>
      <c r="I36" s="27">
        <f t="shared" si="0"/>
        <v>76.30032571102382</v>
      </c>
      <c r="J36" s="27">
        <f t="shared" si="1"/>
        <v>63.95800495383923</v>
      </c>
    </row>
    <row r="37" spans="1:10" s="12" customFormat="1" ht="16.5" customHeight="1">
      <c r="A37" s="10" t="s">
        <v>55</v>
      </c>
      <c r="B37" s="10"/>
      <c r="C37" s="11" t="s">
        <v>29</v>
      </c>
      <c r="D37" s="6">
        <v>300</v>
      </c>
      <c r="E37" s="6"/>
      <c r="F37" s="6">
        <v>200</v>
      </c>
      <c r="G37" s="42">
        <v>200</v>
      </c>
      <c r="H37" s="41"/>
      <c r="I37" s="27">
        <v>0</v>
      </c>
      <c r="J37" s="27">
        <f t="shared" si="1"/>
        <v>0</v>
      </c>
    </row>
    <row r="38" spans="1:10" s="12" customFormat="1" ht="24" customHeight="1">
      <c r="A38" s="10" t="s">
        <v>64</v>
      </c>
      <c r="B38" s="10"/>
      <c r="C38" s="11" t="s">
        <v>29</v>
      </c>
      <c r="D38" s="6">
        <v>300</v>
      </c>
      <c r="E38" s="6"/>
      <c r="F38" s="6">
        <v>220</v>
      </c>
      <c r="G38" s="42">
        <v>220</v>
      </c>
      <c r="H38" s="41">
        <v>77</v>
      </c>
      <c r="I38" s="27">
        <f t="shared" si="0"/>
        <v>35</v>
      </c>
      <c r="J38" s="27">
        <f t="shared" si="1"/>
        <v>25.666666666666664</v>
      </c>
    </row>
    <row r="39" spans="1:10" ht="15.75" customHeight="1">
      <c r="A39" s="10" t="s">
        <v>61</v>
      </c>
      <c r="B39" s="10"/>
      <c r="C39" s="35" t="s">
        <v>57</v>
      </c>
      <c r="D39" s="36">
        <f>D41+D42+D43+D44</f>
        <v>2952.8</v>
      </c>
      <c r="E39" s="36">
        <f>E41+E42+E43+E44</f>
        <v>0</v>
      </c>
      <c r="F39" s="36">
        <f>F41+F42+F43+F44</f>
        <v>2612.7</v>
      </c>
      <c r="G39" s="36">
        <f>G41+G42+G43+G44</f>
        <v>2558.1</v>
      </c>
      <c r="H39" s="36">
        <f>H41+H42+H43+H44</f>
        <v>2195.3</v>
      </c>
      <c r="I39" s="27">
        <f t="shared" si="0"/>
        <v>85.81759899925727</v>
      </c>
      <c r="J39" s="27">
        <f t="shared" si="1"/>
        <v>74.34638309401247</v>
      </c>
    </row>
    <row r="40" spans="1:10" ht="25.5" customHeight="1" hidden="1">
      <c r="A40" s="10" t="s">
        <v>30</v>
      </c>
      <c r="B40" s="10"/>
      <c r="C40" s="11" t="s">
        <v>56</v>
      </c>
      <c r="D40" s="6"/>
      <c r="E40" s="6"/>
      <c r="F40" s="6">
        <f>-G3</f>
        <v>0</v>
      </c>
      <c r="G40" s="42">
        <v>0</v>
      </c>
      <c r="H40" s="41"/>
      <c r="I40" s="27" t="e">
        <f t="shared" si="0"/>
        <v>#DIV/0!</v>
      </c>
      <c r="J40" s="27" t="e">
        <f t="shared" si="1"/>
        <v>#DIV/0!</v>
      </c>
    </row>
    <row r="41" spans="1:10" ht="15.75" customHeight="1">
      <c r="A41" s="10" t="s">
        <v>79</v>
      </c>
      <c r="B41" s="10"/>
      <c r="C41" s="11"/>
      <c r="D41" s="6">
        <v>1400</v>
      </c>
      <c r="E41" s="6"/>
      <c r="F41" s="6">
        <v>1060</v>
      </c>
      <c r="G41" s="42">
        <v>1060</v>
      </c>
      <c r="H41" s="41">
        <v>862.7</v>
      </c>
      <c r="I41" s="27">
        <f t="shared" si="0"/>
        <v>81.38679245283019</v>
      </c>
      <c r="J41" s="27">
        <f t="shared" si="1"/>
        <v>61.621428571428574</v>
      </c>
    </row>
    <row r="42" spans="1:10" ht="17.25" customHeight="1">
      <c r="A42" s="10" t="s">
        <v>80</v>
      </c>
      <c r="B42" s="10"/>
      <c r="C42" s="11"/>
      <c r="D42" s="6">
        <v>300</v>
      </c>
      <c r="E42" s="6"/>
      <c r="F42" s="6">
        <v>300</v>
      </c>
      <c r="G42" s="42">
        <v>300</v>
      </c>
      <c r="H42" s="41">
        <v>246.2</v>
      </c>
      <c r="I42" s="27">
        <f t="shared" si="0"/>
        <v>82.06666666666666</v>
      </c>
      <c r="J42" s="27">
        <f t="shared" si="1"/>
        <v>82.06666666666666</v>
      </c>
    </row>
    <row r="43" spans="1:10" ht="16.5" customHeight="1">
      <c r="A43" s="10" t="s">
        <v>82</v>
      </c>
      <c r="B43" s="10"/>
      <c r="C43" s="11"/>
      <c r="D43" s="6">
        <v>60</v>
      </c>
      <c r="E43" s="6"/>
      <c r="F43" s="6">
        <v>60</v>
      </c>
      <c r="G43" s="42">
        <v>60</v>
      </c>
      <c r="H43" s="41">
        <v>36.1</v>
      </c>
      <c r="I43" s="27">
        <f t="shared" si="0"/>
        <v>60.16666666666667</v>
      </c>
      <c r="J43" s="27">
        <f t="shared" si="1"/>
        <v>60.16666666666667</v>
      </c>
    </row>
    <row r="44" spans="1:10" ht="15.75" customHeight="1">
      <c r="A44" s="10" t="s">
        <v>83</v>
      </c>
      <c r="B44" s="10"/>
      <c r="C44" s="11"/>
      <c r="D44" s="6">
        <v>1192.8</v>
      </c>
      <c r="E44" s="6"/>
      <c r="F44" s="6">
        <v>1192.7</v>
      </c>
      <c r="G44" s="42">
        <v>1138.1</v>
      </c>
      <c r="H44" s="41">
        <v>1050.3</v>
      </c>
      <c r="I44" s="27">
        <f t="shared" si="0"/>
        <v>92.28538792724717</v>
      </c>
      <c r="J44" s="27">
        <f t="shared" si="1"/>
        <v>88.05331991951711</v>
      </c>
    </row>
    <row r="45" spans="1:10" ht="16.5" customHeight="1">
      <c r="A45" s="25" t="s">
        <v>58</v>
      </c>
      <c r="B45" s="24" t="s">
        <v>52</v>
      </c>
      <c r="C45" s="24"/>
      <c r="D45" s="23">
        <f>D46</f>
        <v>84.5</v>
      </c>
      <c r="E45" s="23"/>
      <c r="F45" s="23">
        <f>F46</f>
        <v>84.5</v>
      </c>
      <c r="G45" s="46">
        <v>84.5</v>
      </c>
      <c r="H45" s="46">
        <f>H46</f>
        <v>84.5</v>
      </c>
      <c r="I45" s="27">
        <f t="shared" si="0"/>
        <v>100</v>
      </c>
      <c r="J45" s="27">
        <f t="shared" si="1"/>
        <v>100</v>
      </c>
    </row>
    <row r="46" spans="1:10" ht="19.5" customHeight="1">
      <c r="A46" s="10" t="s">
        <v>59</v>
      </c>
      <c r="B46" s="10"/>
      <c r="C46" s="11" t="s">
        <v>53</v>
      </c>
      <c r="D46" s="6">
        <v>84.5</v>
      </c>
      <c r="E46" s="6"/>
      <c r="F46" s="6">
        <v>84.5</v>
      </c>
      <c r="G46" s="38">
        <v>84.5</v>
      </c>
      <c r="H46" s="38">
        <v>84.5</v>
      </c>
      <c r="I46" s="27">
        <f t="shared" si="0"/>
        <v>100</v>
      </c>
      <c r="J46" s="27">
        <f t="shared" si="1"/>
        <v>100</v>
      </c>
    </row>
    <row r="47" spans="1:10" s="9" customFormat="1" ht="23.25" customHeight="1">
      <c r="A47" s="23" t="s">
        <v>31</v>
      </c>
      <c r="B47" s="24" t="s">
        <v>32</v>
      </c>
      <c r="C47" s="24"/>
      <c r="D47" s="23">
        <f>D48</f>
        <v>6378.3</v>
      </c>
      <c r="E47" s="23"/>
      <c r="F47" s="23">
        <f>F49+F50+F51</f>
        <v>6378.2</v>
      </c>
      <c r="G47" s="46">
        <f>G48</f>
        <v>4704.5</v>
      </c>
      <c r="H47" s="46">
        <f>H48</f>
        <v>4100.299999999999</v>
      </c>
      <c r="I47" s="27">
        <f t="shared" si="0"/>
        <v>87.1569773621001</v>
      </c>
      <c r="J47" s="27">
        <f t="shared" si="1"/>
        <v>64.28515435147295</v>
      </c>
    </row>
    <row r="48" spans="1:10" s="9" customFormat="1" ht="15" customHeight="1">
      <c r="A48" s="10" t="s">
        <v>33</v>
      </c>
      <c r="B48" s="10"/>
      <c r="C48" s="11" t="s">
        <v>34</v>
      </c>
      <c r="D48" s="6">
        <f>D49+D50+D51</f>
        <v>6378.3</v>
      </c>
      <c r="E48" s="6">
        <f>E49+E50+E51</f>
        <v>0</v>
      </c>
      <c r="F48" s="6">
        <f>F49+F50+F51</f>
        <v>6378.2</v>
      </c>
      <c r="G48" s="6">
        <f>G49+G50+G51</f>
        <v>4704.5</v>
      </c>
      <c r="H48" s="6">
        <f>H49+H50+H51</f>
        <v>4100.299999999999</v>
      </c>
      <c r="I48" s="27">
        <f t="shared" si="0"/>
        <v>87.1569773621001</v>
      </c>
      <c r="J48" s="27">
        <f t="shared" si="1"/>
        <v>64.28515435147295</v>
      </c>
    </row>
    <row r="49" spans="1:10" s="9" customFormat="1" ht="14.25" customHeight="1">
      <c r="A49" s="33" t="s">
        <v>85</v>
      </c>
      <c r="B49" s="31"/>
      <c r="C49" s="31"/>
      <c r="D49" s="38">
        <v>4622.1</v>
      </c>
      <c r="E49" s="38"/>
      <c r="F49" s="38">
        <v>4622</v>
      </c>
      <c r="G49" s="38">
        <v>3382.3</v>
      </c>
      <c r="H49" s="38">
        <v>3034.2</v>
      </c>
      <c r="I49" s="27">
        <f t="shared" si="0"/>
        <v>89.70818673683587</v>
      </c>
      <c r="J49" s="27">
        <f t="shared" si="1"/>
        <v>65.6454858181346</v>
      </c>
    </row>
    <row r="50" spans="1:10" s="9" customFormat="1" ht="15.75" customHeight="1">
      <c r="A50" s="33" t="s">
        <v>86</v>
      </c>
      <c r="B50" s="31"/>
      <c r="C50" s="31"/>
      <c r="D50" s="38">
        <v>1496.2</v>
      </c>
      <c r="E50" s="38"/>
      <c r="F50" s="38">
        <v>1496.2</v>
      </c>
      <c r="G50" s="38">
        <v>1097.2</v>
      </c>
      <c r="H50" s="38">
        <v>940.7</v>
      </c>
      <c r="I50" s="27">
        <f t="shared" si="0"/>
        <v>85.73641997812615</v>
      </c>
      <c r="J50" s="27">
        <f t="shared" si="1"/>
        <v>62.872610613554336</v>
      </c>
    </row>
    <row r="51" spans="1:10" ht="12.75" customHeight="1">
      <c r="A51" s="32" t="s">
        <v>84</v>
      </c>
      <c r="B51" s="10"/>
      <c r="C51" s="11"/>
      <c r="D51" s="6">
        <v>260</v>
      </c>
      <c r="E51" s="6"/>
      <c r="F51" s="6">
        <v>260</v>
      </c>
      <c r="G51" s="38">
        <v>225</v>
      </c>
      <c r="H51" s="38">
        <v>125.4</v>
      </c>
      <c r="I51" s="27">
        <f t="shared" si="0"/>
        <v>55.733333333333334</v>
      </c>
      <c r="J51" s="27">
        <f t="shared" si="1"/>
        <v>48.23076923076923</v>
      </c>
    </row>
    <row r="52" spans="1:10" ht="12.75" customHeight="1" hidden="1">
      <c r="A52" s="10" t="s">
        <v>35</v>
      </c>
      <c r="B52" s="10"/>
      <c r="C52" s="11" t="s">
        <v>36</v>
      </c>
      <c r="D52" s="6"/>
      <c r="E52" s="6"/>
      <c r="F52" s="6"/>
      <c r="G52" s="38"/>
      <c r="H52" s="38"/>
      <c r="I52" s="27" t="e">
        <f t="shared" si="0"/>
        <v>#DIV/0!</v>
      </c>
      <c r="J52" s="27" t="e">
        <f t="shared" si="1"/>
        <v>#DIV/0!</v>
      </c>
    </row>
    <row r="53" spans="1:10" ht="12.75" customHeight="1" hidden="1">
      <c r="A53" s="10" t="s">
        <v>37</v>
      </c>
      <c r="B53" s="10"/>
      <c r="C53" s="11" t="s">
        <v>38</v>
      </c>
      <c r="D53" s="6"/>
      <c r="E53" s="6"/>
      <c r="F53" s="6"/>
      <c r="G53" s="38"/>
      <c r="H53" s="38"/>
      <c r="I53" s="27" t="e">
        <f t="shared" si="0"/>
        <v>#DIV/0!</v>
      </c>
      <c r="J53" s="27" t="e">
        <f t="shared" si="1"/>
        <v>#DIV/0!</v>
      </c>
    </row>
    <row r="54" spans="1:10" ht="25.5" customHeight="1" hidden="1">
      <c r="A54" s="10" t="s">
        <v>39</v>
      </c>
      <c r="B54" s="10"/>
      <c r="C54" s="11" t="s">
        <v>40</v>
      </c>
      <c r="D54" s="6"/>
      <c r="E54" s="6"/>
      <c r="F54" s="6"/>
      <c r="G54" s="38"/>
      <c r="H54" s="38"/>
      <c r="I54" s="27" t="e">
        <f t="shared" si="0"/>
        <v>#DIV/0!</v>
      </c>
      <c r="J54" s="27" t="e">
        <f t="shared" si="1"/>
        <v>#DIV/0!</v>
      </c>
    </row>
    <row r="55" spans="1:10" ht="14.25" customHeight="1">
      <c r="A55" s="25" t="s">
        <v>75</v>
      </c>
      <c r="B55" s="23">
        <v>1001</v>
      </c>
      <c r="C55" s="26"/>
      <c r="D55" s="23">
        <v>160</v>
      </c>
      <c r="E55" s="23"/>
      <c r="F55" s="23">
        <f>F56</f>
        <v>120</v>
      </c>
      <c r="G55" s="46">
        <v>120</v>
      </c>
      <c r="H55" s="46">
        <f>H56</f>
        <v>115.9</v>
      </c>
      <c r="I55" s="27">
        <f t="shared" si="0"/>
        <v>96.58333333333334</v>
      </c>
      <c r="J55" s="27">
        <f t="shared" si="1"/>
        <v>72.4375</v>
      </c>
    </row>
    <row r="56" spans="1:10" ht="24.75" customHeight="1">
      <c r="A56" s="10" t="s">
        <v>76</v>
      </c>
      <c r="B56" s="10"/>
      <c r="C56" s="11" t="s">
        <v>77</v>
      </c>
      <c r="D56" s="6">
        <v>160</v>
      </c>
      <c r="E56" s="6"/>
      <c r="F56" s="6">
        <v>120</v>
      </c>
      <c r="G56" s="38">
        <v>120</v>
      </c>
      <c r="H56" s="38">
        <v>115.9</v>
      </c>
      <c r="I56" s="27">
        <f t="shared" si="0"/>
        <v>96.58333333333334</v>
      </c>
      <c r="J56" s="27">
        <f t="shared" si="1"/>
        <v>72.4375</v>
      </c>
    </row>
    <row r="57" spans="1:10" s="9" customFormat="1" ht="12.75" customHeight="1">
      <c r="A57" s="23" t="s">
        <v>41</v>
      </c>
      <c r="B57" s="24" t="s">
        <v>78</v>
      </c>
      <c r="C57" s="24"/>
      <c r="D57" s="23">
        <f>SUM(D58:D58)</f>
        <v>250</v>
      </c>
      <c r="E57" s="23"/>
      <c r="F57" s="23">
        <f>SUM(F58:F58)</f>
        <v>203</v>
      </c>
      <c r="G57" s="46">
        <f>SUM(G58:G58)</f>
        <v>203</v>
      </c>
      <c r="H57" s="46">
        <f>H58</f>
        <v>140</v>
      </c>
      <c r="I57" s="27">
        <f t="shared" si="0"/>
        <v>68.96551724137932</v>
      </c>
      <c r="J57" s="27">
        <f t="shared" si="1"/>
        <v>56.00000000000001</v>
      </c>
    </row>
    <row r="58" spans="1:10" ht="12.75" customHeight="1">
      <c r="A58" s="10" t="s">
        <v>42</v>
      </c>
      <c r="B58" s="10"/>
      <c r="C58" s="11" t="s">
        <v>78</v>
      </c>
      <c r="D58" s="6">
        <v>250</v>
      </c>
      <c r="E58" s="6"/>
      <c r="F58" s="6">
        <v>203</v>
      </c>
      <c r="G58" s="38">
        <v>203</v>
      </c>
      <c r="H58" s="38">
        <v>140</v>
      </c>
      <c r="I58" s="27">
        <f t="shared" si="0"/>
        <v>68.96551724137932</v>
      </c>
      <c r="J58" s="27">
        <f t="shared" si="1"/>
        <v>56.00000000000001</v>
      </c>
    </row>
    <row r="59" spans="1:10" ht="12.75" customHeight="1">
      <c r="A59" s="10"/>
      <c r="B59" s="10"/>
      <c r="C59" s="11"/>
      <c r="D59" s="6"/>
      <c r="E59" s="6"/>
      <c r="F59" s="6"/>
      <c r="G59" s="38"/>
      <c r="H59" s="38"/>
      <c r="I59" s="27"/>
      <c r="J59" s="27"/>
    </row>
    <row r="60" spans="1:10" ht="0.75" customHeight="1">
      <c r="A60" s="10"/>
      <c r="B60" s="10"/>
      <c r="C60" s="11"/>
      <c r="D60" s="6"/>
      <c r="E60" s="6"/>
      <c r="F60" s="6"/>
      <c r="G60" s="38"/>
      <c r="H60" s="38"/>
      <c r="I60" s="27" t="e">
        <f t="shared" si="0"/>
        <v>#DIV/0!</v>
      </c>
      <c r="J60" s="27" t="e">
        <f>H60/D60*100</f>
        <v>#DIV/0!</v>
      </c>
    </row>
    <row r="61" spans="1:10" ht="14.25" customHeight="1" hidden="1">
      <c r="A61" s="23"/>
      <c r="B61" s="23"/>
      <c r="C61" s="26"/>
      <c r="D61" s="23"/>
      <c r="E61" s="23"/>
      <c r="F61" s="23"/>
      <c r="G61" s="37"/>
      <c r="H61" s="40"/>
      <c r="I61" s="27" t="e">
        <f t="shared" si="0"/>
        <v>#DIV/0!</v>
      </c>
      <c r="J61" s="27" t="e">
        <f>H61/D61*100</f>
        <v>#DIV/0!</v>
      </c>
    </row>
    <row r="62" spans="1:10" ht="14.25" customHeight="1" hidden="1">
      <c r="A62" s="10"/>
      <c r="B62" s="10"/>
      <c r="C62" s="11"/>
      <c r="D62" s="6"/>
      <c r="E62" s="6"/>
      <c r="F62" s="6"/>
      <c r="G62" s="42"/>
      <c r="H62" s="41"/>
      <c r="I62" s="27" t="e">
        <f t="shared" si="0"/>
        <v>#DIV/0!</v>
      </c>
      <c r="J62" s="27" t="e">
        <f>H62/D62*100</f>
        <v>#DIV/0!</v>
      </c>
    </row>
    <row r="63" spans="1:10" s="9" customFormat="1" ht="12.75" customHeight="1">
      <c r="A63" s="13" t="s">
        <v>43</v>
      </c>
      <c r="B63" s="13"/>
      <c r="C63" s="7"/>
      <c r="D63" s="37">
        <f>D17+D23+D25+D28+D36+D45+D47+D55+D57</f>
        <v>18140.6</v>
      </c>
      <c r="E63" s="37">
        <f>E17+E23+E25+E28+E36+E45+E47+E55+E57</f>
        <v>0</v>
      </c>
      <c r="F63" s="37">
        <f>F17+F23+F25+F28+F36+F45+F47+F55+F57</f>
        <v>15646</v>
      </c>
      <c r="G63" s="37">
        <f>G17+G23+G25+G28+G36+G45+G47+G55+G57</f>
        <v>13883.5</v>
      </c>
      <c r="H63" s="37">
        <f>H17+H23+H25+H28+H36+H45+H47+H55+H57</f>
        <v>11649.699999999999</v>
      </c>
      <c r="I63" s="27">
        <f t="shared" si="0"/>
        <v>83.91039723412683</v>
      </c>
      <c r="J63" s="27">
        <f>H63/D63*100</f>
        <v>64.21893432411277</v>
      </c>
    </row>
    <row r="64" spans="4:5" ht="12.75">
      <c r="D64" s="28"/>
      <c r="E64" s="28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7">
      <selection activeCell="C6" sqref="C6"/>
    </sheetView>
  </sheetViews>
  <sheetFormatPr defaultColWidth="9.00390625" defaultRowHeight="12.75"/>
  <cols>
    <col min="1" max="1" width="36.25390625" style="1" customWidth="1"/>
    <col min="2" max="2" width="6.00390625" style="1" customWidth="1"/>
    <col min="3" max="3" width="6.875" style="2" customWidth="1"/>
    <col min="4" max="4" width="8.75390625" style="1" customWidth="1"/>
    <col min="5" max="5" width="8.875" style="1" customWidth="1"/>
    <col min="6" max="7" width="8.25390625" style="1" customWidth="1"/>
    <col min="8" max="9" width="9.00390625" style="1" customWidth="1"/>
    <col min="10" max="16384" width="9.125" style="1" customWidth="1"/>
  </cols>
  <sheetData>
    <row r="1" spans="3:7" ht="12.75">
      <c r="C1" s="50" t="s">
        <v>44</v>
      </c>
      <c r="D1" s="50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65" t="s">
        <v>88</v>
      </c>
      <c r="C4" s="65"/>
      <c r="D4" s="65"/>
      <c r="E4" s="65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47" t="s">
        <v>49</v>
      </c>
      <c r="B7" s="47"/>
      <c r="C7" s="47"/>
      <c r="D7" s="47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68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12" customHeight="1">
      <c r="A11" s="5"/>
      <c r="B11" s="5"/>
    </row>
    <row r="12" spans="1:2" ht="12" customHeight="1">
      <c r="A12" s="5"/>
      <c r="B12" s="5"/>
    </row>
    <row r="13" spans="1:2" ht="12" customHeight="1">
      <c r="A13" s="5"/>
      <c r="B13" s="5"/>
    </row>
    <row r="14" spans="1:9" ht="21" customHeight="1">
      <c r="A14" s="51" t="s">
        <v>0</v>
      </c>
      <c r="B14" s="51" t="s">
        <v>1</v>
      </c>
      <c r="C14" s="51" t="s">
        <v>2</v>
      </c>
      <c r="D14" s="54" t="s">
        <v>69</v>
      </c>
      <c r="E14" s="54" t="s">
        <v>70</v>
      </c>
      <c r="F14" s="54" t="s">
        <v>74</v>
      </c>
      <c r="G14" s="54" t="s">
        <v>66</v>
      </c>
      <c r="H14" s="59" t="s">
        <v>71</v>
      </c>
      <c r="I14" s="59" t="s">
        <v>87</v>
      </c>
    </row>
    <row r="15" spans="1:9" ht="33.75" customHeight="1">
      <c r="A15" s="52"/>
      <c r="B15" s="52"/>
      <c r="C15" s="52"/>
      <c r="D15" s="55"/>
      <c r="E15" s="55"/>
      <c r="F15" s="55"/>
      <c r="G15" s="55"/>
      <c r="H15" s="60"/>
      <c r="I15" s="61"/>
    </row>
    <row r="16" spans="1:9" ht="9.75" customHeight="1" hidden="1">
      <c r="A16" s="53"/>
      <c r="B16" s="53"/>
      <c r="C16" s="53"/>
      <c r="D16" s="56"/>
      <c r="E16" s="56"/>
      <c r="F16" s="56"/>
      <c r="G16" s="29"/>
      <c r="H16" s="61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</v>
      </c>
      <c r="E17" s="23">
        <f>E18+E19+E20+E21+E22</f>
        <v>1457.4</v>
      </c>
      <c r="F17" s="23">
        <f>F18+F19+F20+F21+F22</f>
        <v>1553.4</v>
      </c>
      <c r="G17" s="23">
        <f>G18+G19+G20+G21+G22</f>
        <v>1320</v>
      </c>
      <c r="H17" s="27">
        <f>G17/F17*100</f>
        <v>84.97489378138276</v>
      </c>
      <c r="I17" s="27">
        <f>G17/D17*100</f>
        <v>17.8450723266189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50</v>
      </c>
      <c r="F18" s="6">
        <v>50</v>
      </c>
      <c r="G18" s="6">
        <v>49</v>
      </c>
      <c r="H18" s="27">
        <f aca="true" t="shared" si="0" ref="H18:H62">G18/F18*100</f>
        <v>98</v>
      </c>
      <c r="I18" s="27">
        <f aca="true" t="shared" si="1" ref="I18:I62">G18/D18*100</f>
        <v>24.5</v>
      </c>
    </row>
    <row r="19" spans="1:9" ht="24" customHeight="1">
      <c r="A19" s="10" t="s">
        <v>5</v>
      </c>
      <c r="B19" s="10"/>
      <c r="C19" s="11" t="s">
        <v>6</v>
      </c>
      <c r="D19" s="6">
        <v>6897</v>
      </c>
      <c r="E19" s="6">
        <v>1367.4</v>
      </c>
      <c r="F19" s="6">
        <v>1438.4</v>
      </c>
      <c r="G19" s="6">
        <v>1225.7</v>
      </c>
      <c r="H19" s="27">
        <f t="shared" si="0"/>
        <v>85.21273637374861</v>
      </c>
      <c r="I19" s="27">
        <f t="shared" si="1"/>
        <v>17.771494852834564</v>
      </c>
    </row>
    <row r="20" spans="1:9" ht="15.75" customHeight="1" hidden="1">
      <c r="A20" s="10"/>
      <c r="B20" s="10"/>
      <c r="C20" s="11"/>
      <c r="D20" s="6"/>
      <c r="E20" s="6">
        <v>0</v>
      </c>
      <c r="F20" s="6">
        <v>0</v>
      </c>
      <c r="G20" s="6"/>
      <c r="H20" s="27" t="e">
        <f t="shared" si="0"/>
        <v>#DIV/0!</v>
      </c>
      <c r="I20" s="27" t="e">
        <f t="shared" si="1"/>
        <v>#DIV/0!</v>
      </c>
    </row>
    <row r="21" spans="1:9" ht="18" customHeight="1">
      <c r="A21" s="14" t="s">
        <v>7</v>
      </c>
      <c r="B21" s="14" t="s">
        <v>81</v>
      </c>
      <c r="C21" s="15" t="s">
        <v>72</v>
      </c>
      <c r="D21" s="16">
        <v>100</v>
      </c>
      <c r="E21" s="6">
        <v>0</v>
      </c>
      <c r="F21" s="6">
        <v>0</v>
      </c>
      <c r="G21" s="6">
        <v>0</v>
      </c>
      <c r="H21" s="27"/>
      <c r="I21" s="27">
        <f t="shared" si="1"/>
        <v>0</v>
      </c>
    </row>
    <row r="22" spans="1:9" ht="13.5" customHeight="1">
      <c r="A22" s="10" t="s">
        <v>8</v>
      </c>
      <c r="B22" s="10"/>
      <c r="C22" s="11" t="s">
        <v>73</v>
      </c>
      <c r="D22" s="6">
        <v>200</v>
      </c>
      <c r="E22" s="6">
        <v>40</v>
      </c>
      <c r="F22" s="6">
        <v>65</v>
      </c>
      <c r="G22" s="6">
        <v>45.3</v>
      </c>
      <c r="H22" s="27">
        <f t="shared" si="0"/>
        <v>69.6923076923077</v>
      </c>
      <c r="I22" s="27">
        <f t="shared" si="1"/>
        <v>22.65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39.8</v>
      </c>
      <c r="F23" s="23">
        <f>F24</f>
        <v>39.8</v>
      </c>
      <c r="G23" s="23">
        <f>G24</f>
        <v>25.4</v>
      </c>
      <c r="H23" s="27">
        <f t="shared" si="0"/>
        <v>63.81909547738693</v>
      </c>
      <c r="I23" s="27">
        <f t="shared" si="1"/>
        <v>15.450121654501213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39.8</v>
      </c>
      <c r="F24" s="6">
        <v>39.8</v>
      </c>
      <c r="G24" s="6">
        <v>25.4</v>
      </c>
      <c r="H24" s="27">
        <f t="shared" si="0"/>
        <v>63.81909547738693</v>
      </c>
      <c r="I24" s="27">
        <f t="shared" si="1"/>
        <v>15.450121654501213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SUM(D26:D27)</f>
        <v>200</v>
      </c>
      <c r="E25" s="23">
        <f>SUM(E26:E27)</f>
        <v>0</v>
      </c>
      <c r="F25" s="23">
        <f>SUM(F26:F27)</f>
        <v>50</v>
      </c>
      <c r="G25" s="23">
        <f>SUM(G26:G27)</f>
        <v>48.3</v>
      </c>
      <c r="H25" s="27">
        <f t="shared" si="0"/>
        <v>96.6</v>
      </c>
      <c r="I25" s="27">
        <f t="shared" si="1"/>
        <v>24.15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0</v>
      </c>
      <c r="F26" s="6">
        <v>50</v>
      </c>
      <c r="G26" s="6">
        <v>48.3</v>
      </c>
      <c r="H26" s="27">
        <f t="shared" si="0"/>
        <v>96.6</v>
      </c>
      <c r="I26" s="27">
        <f t="shared" si="1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0</v>
      </c>
      <c r="F27" s="6">
        <v>0</v>
      </c>
      <c r="G27" s="6">
        <v>0</v>
      </c>
      <c r="H27" s="27"/>
      <c r="I27" s="27">
        <f t="shared" si="1"/>
        <v>0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17.8</v>
      </c>
      <c r="F28" s="23">
        <f>SUM(F29:F34)</f>
        <v>17.8</v>
      </c>
      <c r="G28" s="23">
        <v>0</v>
      </c>
      <c r="H28" s="27">
        <f t="shared" si="0"/>
        <v>0</v>
      </c>
      <c r="I28" s="27">
        <f t="shared" si="1"/>
        <v>0</v>
      </c>
    </row>
    <row r="29" spans="1:9" ht="17.25" customHeight="1">
      <c r="A29" s="10" t="s">
        <v>67</v>
      </c>
      <c r="B29" s="10"/>
      <c r="C29" s="11" t="s">
        <v>65</v>
      </c>
      <c r="D29" s="6">
        <v>106.8</v>
      </c>
      <c r="E29" s="6">
        <v>17.8</v>
      </c>
      <c r="F29" s="6">
        <v>17.8</v>
      </c>
      <c r="G29" s="6">
        <v>0</v>
      </c>
      <c r="H29" s="27">
        <f t="shared" si="0"/>
        <v>0</v>
      </c>
      <c r="I29" s="27">
        <f t="shared" si="1"/>
        <v>0</v>
      </c>
    </row>
    <row r="30" spans="1:9" ht="12.75" customHeight="1" hidden="1">
      <c r="A30" s="10" t="s">
        <v>17</v>
      </c>
      <c r="B30" s="10"/>
      <c r="C30" s="11" t="s">
        <v>18</v>
      </c>
      <c r="D30" s="6"/>
      <c r="E30" s="6"/>
      <c r="F30" s="6"/>
      <c r="G30" s="6"/>
      <c r="H30" s="27" t="e">
        <f t="shared" si="0"/>
        <v>#DIV/0!</v>
      </c>
      <c r="I30" s="27" t="e">
        <f t="shared" si="1"/>
        <v>#DIV/0!</v>
      </c>
    </row>
    <row r="31" spans="1:9" ht="12.75" customHeight="1" hidden="1">
      <c r="A31" s="10" t="s">
        <v>19</v>
      </c>
      <c r="B31" s="10"/>
      <c r="C31" s="11" t="s">
        <v>20</v>
      </c>
      <c r="D31" s="6"/>
      <c r="E31" s="6"/>
      <c r="F31" s="6"/>
      <c r="G31" s="6"/>
      <c r="H31" s="27" t="e">
        <f t="shared" si="0"/>
        <v>#DIV/0!</v>
      </c>
      <c r="I31" s="27" t="e">
        <f t="shared" si="1"/>
        <v>#DIV/0!</v>
      </c>
    </row>
    <row r="32" spans="1:9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6"/>
      <c r="H32" s="27" t="e">
        <f t="shared" si="0"/>
        <v>#DIV/0!</v>
      </c>
      <c r="I32" s="27" t="e">
        <f t="shared" si="1"/>
        <v>#DIV/0!</v>
      </c>
    </row>
    <row r="33" spans="1:9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6"/>
      <c r="H33" s="27" t="e">
        <f t="shared" si="0"/>
        <v>#DIV/0!</v>
      </c>
      <c r="I33" s="27" t="e">
        <f t="shared" si="1"/>
        <v>#DIV/0!</v>
      </c>
    </row>
    <row r="34" spans="1:9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6"/>
      <c r="H34" s="27" t="e">
        <f t="shared" si="0"/>
        <v>#DIV/0!</v>
      </c>
      <c r="I34" s="27" t="e">
        <f t="shared" si="1"/>
        <v>#DIV/0!</v>
      </c>
    </row>
    <row r="35" spans="1:9" s="9" customFormat="1" ht="18.75" customHeight="1">
      <c r="A35" s="23" t="s">
        <v>27</v>
      </c>
      <c r="B35" s="24" t="s">
        <v>28</v>
      </c>
      <c r="C35" s="24"/>
      <c r="D35" s="23">
        <f>D36+D37+D38</f>
        <v>3300</v>
      </c>
      <c r="E35" s="23">
        <f>E36+E37+E38</f>
        <v>800</v>
      </c>
      <c r="F35" s="23">
        <f>F36+F37+F38</f>
        <v>1306.1</v>
      </c>
      <c r="G35" s="23">
        <f>G36+G37+G38</f>
        <v>1245.4</v>
      </c>
      <c r="H35" s="27">
        <f t="shared" si="0"/>
        <v>95.35257637240642</v>
      </c>
      <c r="I35" s="27">
        <f t="shared" si="1"/>
        <v>37.73939393939394</v>
      </c>
    </row>
    <row r="36" spans="1:9" s="12" customFormat="1" ht="16.5" customHeight="1">
      <c r="A36" s="10" t="s">
        <v>55</v>
      </c>
      <c r="B36" s="10"/>
      <c r="C36" s="11" t="s">
        <v>29</v>
      </c>
      <c r="D36" s="6">
        <v>300</v>
      </c>
      <c r="E36" s="6">
        <v>0</v>
      </c>
      <c r="F36" s="6">
        <v>0</v>
      </c>
      <c r="G36" s="6"/>
      <c r="H36" s="27"/>
      <c r="I36" s="27">
        <f t="shared" si="1"/>
        <v>0</v>
      </c>
    </row>
    <row r="37" spans="1:9" s="12" customFormat="1" ht="24" customHeight="1">
      <c r="A37" s="10" t="s">
        <v>64</v>
      </c>
      <c r="B37" s="10"/>
      <c r="C37" s="11" t="s">
        <v>29</v>
      </c>
      <c r="D37" s="6">
        <v>300</v>
      </c>
      <c r="E37" s="6">
        <v>50</v>
      </c>
      <c r="F37" s="6">
        <v>50</v>
      </c>
      <c r="G37" s="6">
        <v>7.9</v>
      </c>
      <c r="H37" s="27">
        <f t="shared" si="0"/>
        <v>15.8</v>
      </c>
      <c r="I37" s="27">
        <f t="shared" si="1"/>
        <v>2.6333333333333333</v>
      </c>
    </row>
    <row r="38" spans="1:9" ht="15.75" customHeight="1">
      <c r="A38" s="10" t="s">
        <v>61</v>
      </c>
      <c r="B38" s="10"/>
      <c r="C38" s="35" t="s">
        <v>57</v>
      </c>
      <c r="D38" s="36">
        <v>2700</v>
      </c>
      <c r="E38" s="36">
        <v>750</v>
      </c>
      <c r="F38" s="36">
        <v>1256.1</v>
      </c>
      <c r="G38" s="36">
        <f>G40+G41+G42+G43</f>
        <v>1237.5</v>
      </c>
      <c r="H38" s="27">
        <f t="shared" si="0"/>
        <v>98.51922617625985</v>
      </c>
      <c r="I38" s="27">
        <f t="shared" si="1"/>
        <v>45.83333333333333</v>
      </c>
    </row>
    <row r="39" spans="1:9" ht="25.5" customHeight="1" hidden="1">
      <c r="A39" s="10" t="s">
        <v>30</v>
      </c>
      <c r="B39" s="10"/>
      <c r="C39" s="11" t="s">
        <v>56</v>
      </c>
      <c r="D39" s="6"/>
      <c r="E39" s="6">
        <f>-F3</f>
        <v>0</v>
      </c>
      <c r="F39" s="6">
        <v>0</v>
      </c>
      <c r="G39" s="6"/>
      <c r="H39" s="27" t="e">
        <f t="shared" si="0"/>
        <v>#DIV/0!</v>
      </c>
      <c r="I39" s="27" t="e">
        <f t="shared" si="1"/>
        <v>#DIV/0!</v>
      </c>
    </row>
    <row r="40" spans="1:9" ht="15.75" customHeight="1">
      <c r="A40" s="10" t="s">
        <v>79</v>
      </c>
      <c r="B40" s="10"/>
      <c r="C40" s="11"/>
      <c r="D40" s="6">
        <v>1400</v>
      </c>
      <c r="E40" s="6">
        <v>450</v>
      </c>
      <c r="F40" s="6">
        <v>506.1</v>
      </c>
      <c r="G40" s="6">
        <v>502</v>
      </c>
      <c r="H40" s="27">
        <f t="shared" si="0"/>
        <v>99.18988342224856</v>
      </c>
      <c r="I40" s="27">
        <f t="shared" si="1"/>
        <v>35.85714285714286</v>
      </c>
    </row>
    <row r="41" spans="1:9" ht="17.25" customHeight="1">
      <c r="A41" s="10" t="s">
        <v>80</v>
      </c>
      <c r="B41" s="10"/>
      <c r="C41" s="11"/>
      <c r="D41" s="6">
        <v>300</v>
      </c>
      <c r="E41" s="6">
        <v>200</v>
      </c>
      <c r="F41" s="6">
        <v>250</v>
      </c>
      <c r="G41" s="6">
        <v>246.2</v>
      </c>
      <c r="H41" s="27">
        <f t="shared" si="0"/>
        <v>98.48</v>
      </c>
      <c r="I41" s="27">
        <f t="shared" si="1"/>
        <v>82.06666666666666</v>
      </c>
    </row>
    <row r="42" spans="1:9" ht="16.5" customHeight="1">
      <c r="A42" s="10" t="s">
        <v>82</v>
      </c>
      <c r="B42" s="10"/>
      <c r="C42" s="11"/>
      <c r="D42" s="6">
        <v>50</v>
      </c>
      <c r="E42" s="6">
        <v>0</v>
      </c>
      <c r="F42" s="6">
        <v>0</v>
      </c>
      <c r="G42" s="6">
        <v>0</v>
      </c>
      <c r="H42" s="27"/>
      <c r="I42" s="27">
        <f t="shared" si="1"/>
        <v>0</v>
      </c>
    </row>
    <row r="43" spans="1:9" ht="15.75" customHeight="1">
      <c r="A43" s="10" t="s">
        <v>83</v>
      </c>
      <c r="B43" s="10"/>
      <c r="C43" s="11"/>
      <c r="D43" s="6">
        <v>950</v>
      </c>
      <c r="E43" s="6">
        <v>100</v>
      </c>
      <c r="F43" s="6">
        <v>500</v>
      </c>
      <c r="G43" s="6">
        <v>489.3</v>
      </c>
      <c r="H43" s="27">
        <f t="shared" si="0"/>
        <v>97.86</v>
      </c>
      <c r="I43" s="27">
        <f t="shared" si="1"/>
        <v>51.505263157894746</v>
      </c>
    </row>
    <row r="44" spans="1:9" ht="16.5" customHeight="1">
      <c r="A44" s="25" t="s">
        <v>58</v>
      </c>
      <c r="B44" s="24" t="s">
        <v>52</v>
      </c>
      <c r="C44" s="24"/>
      <c r="D44" s="23">
        <f>D45</f>
        <v>72</v>
      </c>
      <c r="E44" s="23">
        <f>E45</f>
        <v>0</v>
      </c>
      <c r="F44" s="23">
        <f>F45</f>
        <v>0</v>
      </c>
      <c r="G44" s="23">
        <f>G45</f>
        <v>0</v>
      </c>
      <c r="H44" s="27"/>
      <c r="I44" s="27">
        <f t="shared" si="1"/>
        <v>0</v>
      </c>
    </row>
    <row r="45" spans="1:9" ht="19.5" customHeight="1">
      <c r="A45" s="10" t="s">
        <v>59</v>
      </c>
      <c r="B45" s="10"/>
      <c r="C45" s="11" t="s">
        <v>53</v>
      </c>
      <c r="D45" s="6">
        <v>72</v>
      </c>
      <c r="E45" s="6">
        <v>0</v>
      </c>
      <c r="F45" s="6">
        <v>0</v>
      </c>
      <c r="G45" s="6">
        <v>0</v>
      </c>
      <c r="H45" s="27"/>
      <c r="I45" s="27">
        <f t="shared" si="1"/>
        <v>0</v>
      </c>
    </row>
    <row r="46" spans="1:9" s="9" customFormat="1" ht="23.25" customHeight="1">
      <c r="A46" s="23" t="s">
        <v>31</v>
      </c>
      <c r="B46" s="24" t="s">
        <v>32</v>
      </c>
      <c r="C46" s="24"/>
      <c r="D46" s="23">
        <f>D47</f>
        <v>6200</v>
      </c>
      <c r="E46" s="23">
        <f>E47</f>
        <v>1235.5</v>
      </c>
      <c r="F46" s="23">
        <f>F47</f>
        <v>1247.5</v>
      </c>
      <c r="G46" s="23">
        <f>G47</f>
        <v>942.5999999999999</v>
      </c>
      <c r="H46" s="27">
        <f t="shared" si="0"/>
        <v>75.55911823647294</v>
      </c>
      <c r="I46" s="27">
        <f t="shared" si="1"/>
        <v>15.203225806451611</v>
      </c>
    </row>
    <row r="47" spans="1:9" s="9" customFormat="1" ht="15" customHeight="1">
      <c r="A47" s="10" t="s">
        <v>33</v>
      </c>
      <c r="B47" s="10"/>
      <c r="C47" s="11" t="s">
        <v>34</v>
      </c>
      <c r="D47" s="6">
        <f>D48+D49+D50</f>
        <v>6200</v>
      </c>
      <c r="E47" s="6">
        <v>1235.5</v>
      </c>
      <c r="F47" s="6">
        <f>F48+F49+F50</f>
        <v>1247.5</v>
      </c>
      <c r="G47" s="6">
        <f>G48+G49+G50</f>
        <v>942.5999999999999</v>
      </c>
      <c r="H47" s="27">
        <f t="shared" si="0"/>
        <v>75.55911823647294</v>
      </c>
      <c r="I47" s="27">
        <f t="shared" si="1"/>
        <v>15.203225806451611</v>
      </c>
    </row>
    <row r="48" spans="1:9" s="9" customFormat="1" ht="14.25" customHeight="1">
      <c r="A48" s="33" t="s">
        <v>85</v>
      </c>
      <c r="B48" s="31"/>
      <c r="C48" s="31"/>
      <c r="D48" s="38">
        <v>4508.8</v>
      </c>
      <c r="E48" s="38">
        <v>919</v>
      </c>
      <c r="F48" s="38">
        <v>919</v>
      </c>
      <c r="G48" s="38">
        <v>667.5</v>
      </c>
      <c r="H48" s="27">
        <f t="shared" si="0"/>
        <v>72.63329706202394</v>
      </c>
      <c r="I48" s="27">
        <f t="shared" si="1"/>
        <v>14.804382540809083</v>
      </c>
    </row>
    <row r="49" spans="1:9" s="9" customFormat="1" ht="15.75" customHeight="1">
      <c r="A49" s="33" t="s">
        <v>86</v>
      </c>
      <c r="B49" s="31"/>
      <c r="C49" s="31"/>
      <c r="D49" s="38">
        <v>1491.2</v>
      </c>
      <c r="E49" s="38">
        <v>246.5</v>
      </c>
      <c r="F49" s="38">
        <v>258.5</v>
      </c>
      <c r="G49" s="38">
        <v>249.3</v>
      </c>
      <c r="H49" s="27">
        <f t="shared" si="0"/>
        <v>96.44100580270793</v>
      </c>
      <c r="I49" s="27">
        <f t="shared" si="1"/>
        <v>16.71807939914163</v>
      </c>
    </row>
    <row r="50" spans="1:9" ht="12.75" customHeight="1">
      <c r="A50" s="32" t="s">
        <v>84</v>
      </c>
      <c r="B50" s="10"/>
      <c r="C50" s="11"/>
      <c r="D50" s="6">
        <v>200</v>
      </c>
      <c r="E50" s="6">
        <v>70</v>
      </c>
      <c r="F50" s="6">
        <v>70</v>
      </c>
      <c r="G50" s="6">
        <v>25.8</v>
      </c>
      <c r="H50" s="27">
        <f t="shared" si="0"/>
        <v>36.85714285714286</v>
      </c>
      <c r="I50" s="27">
        <f t="shared" si="1"/>
        <v>12.9</v>
      </c>
    </row>
    <row r="51" spans="1:9" ht="12.75" customHeight="1" hidden="1">
      <c r="A51" s="10" t="s">
        <v>35</v>
      </c>
      <c r="B51" s="10"/>
      <c r="C51" s="11" t="s">
        <v>36</v>
      </c>
      <c r="D51" s="6"/>
      <c r="E51" s="6"/>
      <c r="F51" s="6"/>
      <c r="G51" s="6"/>
      <c r="H51" s="27" t="e">
        <f t="shared" si="0"/>
        <v>#DIV/0!</v>
      </c>
      <c r="I51" s="27" t="e">
        <f t="shared" si="1"/>
        <v>#DIV/0!</v>
      </c>
    </row>
    <row r="52" spans="1:9" ht="12.75" customHeight="1" hidden="1">
      <c r="A52" s="10" t="s">
        <v>37</v>
      </c>
      <c r="B52" s="10"/>
      <c r="C52" s="11" t="s">
        <v>38</v>
      </c>
      <c r="D52" s="6"/>
      <c r="E52" s="6"/>
      <c r="F52" s="6"/>
      <c r="G52" s="6"/>
      <c r="H52" s="27" t="e">
        <f t="shared" si="0"/>
        <v>#DIV/0!</v>
      </c>
      <c r="I52" s="27" t="e">
        <f t="shared" si="1"/>
        <v>#DIV/0!</v>
      </c>
    </row>
    <row r="53" spans="1:9" ht="25.5" customHeight="1" hidden="1">
      <c r="A53" s="10" t="s">
        <v>39</v>
      </c>
      <c r="B53" s="10"/>
      <c r="C53" s="11" t="s">
        <v>40</v>
      </c>
      <c r="D53" s="6"/>
      <c r="E53" s="6"/>
      <c r="F53" s="6"/>
      <c r="G53" s="6"/>
      <c r="H53" s="27" t="e">
        <f t="shared" si="0"/>
        <v>#DIV/0!</v>
      </c>
      <c r="I53" s="27" t="e">
        <f t="shared" si="1"/>
        <v>#DIV/0!</v>
      </c>
    </row>
    <row r="54" spans="1:9" ht="14.25" customHeight="1">
      <c r="A54" s="25" t="s">
        <v>75</v>
      </c>
      <c r="B54" s="23">
        <v>1001</v>
      </c>
      <c r="C54" s="26"/>
      <c r="D54" s="23">
        <v>160</v>
      </c>
      <c r="E54" s="23">
        <f>E55</f>
        <v>40</v>
      </c>
      <c r="F54" s="23">
        <f>F55</f>
        <v>40</v>
      </c>
      <c r="G54" s="23">
        <f>G55</f>
        <v>5.7</v>
      </c>
      <c r="H54" s="27">
        <f t="shared" si="0"/>
        <v>14.250000000000002</v>
      </c>
      <c r="I54" s="27">
        <f t="shared" si="1"/>
        <v>3.5625000000000004</v>
      </c>
    </row>
    <row r="55" spans="1:9" ht="24.75" customHeight="1">
      <c r="A55" s="10" t="s">
        <v>76</v>
      </c>
      <c r="B55" s="10"/>
      <c r="C55" s="11" t="s">
        <v>77</v>
      </c>
      <c r="D55" s="6">
        <v>160</v>
      </c>
      <c r="E55" s="6">
        <v>40</v>
      </c>
      <c r="F55" s="6">
        <v>40</v>
      </c>
      <c r="G55" s="6">
        <v>5.7</v>
      </c>
      <c r="H55" s="27">
        <f t="shared" si="0"/>
        <v>14.250000000000002</v>
      </c>
      <c r="I55" s="27">
        <f t="shared" si="1"/>
        <v>3.5625000000000004</v>
      </c>
    </row>
    <row r="56" spans="1:9" s="9" customFormat="1" ht="12.75" customHeight="1">
      <c r="A56" s="23" t="s">
        <v>41</v>
      </c>
      <c r="B56" s="24" t="s">
        <v>78</v>
      </c>
      <c r="C56" s="24"/>
      <c r="D56" s="23">
        <f>SUM(D57:D57)</f>
        <v>250</v>
      </c>
      <c r="E56" s="23">
        <f>SUM(E57:E57)</f>
        <v>57</v>
      </c>
      <c r="F56" s="23">
        <f>SUM(F57:F57)</f>
        <v>57</v>
      </c>
      <c r="G56" s="23">
        <f>G57</f>
        <v>44.7</v>
      </c>
      <c r="H56" s="27">
        <f t="shared" si="0"/>
        <v>78.42105263157895</v>
      </c>
      <c r="I56" s="27">
        <f t="shared" si="1"/>
        <v>17.880000000000003</v>
      </c>
    </row>
    <row r="57" spans="1:9" ht="12.75" customHeight="1">
      <c r="A57" s="10" t="s">
        <v>42</v>
      </c>
      <c r="B57" s="10"/>
      <c r="C57" s="11" t="s">
        <v>78</v>
      </c>
      <c r="D57" s="6">
        <v>250</v>
      </c>
      <c r="E57" s="6">
        <v>57</v>
      </c>
      <c r="F57" s="6">
        <v>57</v>
      </c>
      <c r="G57" s="6">
        <v>44.7</v>
      </c>
      <c r="H57" s="27">
        <f t="shared" si="0"/>
        <v>78.42105263157895</v>
      </c>
      <c r="I57" s="27">
        <f t="shared" si="1"/>
        <v>17.880000000000003</v>
      </c>
    </row>
    <row r="58" spans="1:9" ht="12.75" customHeight="1">
      <c r="A58" s="10"/>
      <c r="B58" s="10"/>
      <c r="C58" s="11"/>
      <c r="D58" s="6"/>
      <c r="E58" s="6"/>
      <c r="F58" s="6"/>
      <c r="G58" s="6"/>
      <c r="H58" s="27"/>
      <c r="I58" s="27"/>
    </row>
    <row r="59" spans="1:9" ht="0.75" customHeight="1">
      <c r="A59" s="10"/>
      <c r="B59" s="10"/>
      <c r="C59" s="11"/>
      <c r="D59" s="6"/>
      <c r="E59" s="6"/>
      <c r="F59" s="6"/>
      <c r="G59" s="6"/>
      <c r="H59" s="27"/>
      <c r="I59" s="27" t="e">
        <f t="shared" si="1"/>
        <v>#DIV/0!</v>
      </c>
    </row>
    <row r="60" spans="1:9" ht="14.25" customHeight="1" hidden="1">
      <c r="A60" s="23"/>
      <c r="B60" s="23"/>
      <c r="C60" s="26"/>
      <c r="D60" s="23"/>
      <c r="E60" s="23"/>
      <c r="F60" s="23"/>
      <c r="G60" s="23"/>
      <c r="H60" s="27"/>
      <c r="I60" s="27" t="e">
        <f t="shared" si="1"/>
        <v>#DIV/0!</v>
      </c>
    </row>
    <row r="61" spans="1:9" ht="14.25" customHeight="1" hidden="1">
      <c r="A61" s="10"/>
      <c r="B61" s="10"/>
      <c r="C61" s="11"/>
      <c r="D61" s="6"/>
      <c r="E61" s="6"/>
      <c r="F61" s="6"/>
      <c r="G61" s="6"/>
      <c r="H61" s="27"/>
      <c r="I61" s="27" t="e">
        <f t="shared" si="1"/>
        <v>#DIV/0!</v>
      </c>
    </row>
    <row r="62" spans="1:9" s="9" customFormat="1" ht="12.75" customHeight="1">
      <c r="A62" s="13" t="s">
        <v>43</v>
      </c>
      <c r="B62" s="13"/>
      <c r="C62" s="7"/>
      <c r="D62" s="37">
        <f>D60+D56+D46+D35+D28+D25+D23+D17+D44+D54</f>
        <v>17850.199999999997</v>
      </c>
      <c r="E62" s="37">
        <f>E60+E56+E46+E35+E28+E25+E23+E17+E44+E54</f>
        <v>3647.5000000000005</v>
      </c>
      <c r="F62" s="37">
        <f>F17+F23+F25+F28+F35+F44+F46+F54+F56</f>
        <v>4311.6</v>
      </c>
      <c r="G62" s="37">
        <f>G17+G23+G25+G28+G35+G44+G46+G54+G56</f>
        <v>3632.1</v>
      </c>
      <c r="H62" s="27">
        <f t="shared" si="0"/>
        <v>84.24018925688839</v>
      </c>
      <c r="I62" s="27">
        <f t="shared" si="1"/>
        <v>20.34767117455267</v>
      </c>
    </row>
    <row r="63" ht="12.75">
      <c r="D63" s="28"/>
    </row>
  </sheetData>
  <mergeCells count="12">
    <mergeCell ref="I14:I15"/>
    <mergeCell ref="H14:H16"/>
    <mergeCell ref="B4:E4"/>
    <mergeCell ref="E14:E16"/>
    <mergeCell ref="F14:F16"/>
    <mergeCell ref="A7:D7"/>
    <mergeCell ref="G14:G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2012-01-27T07:06:21Z</cp:lastPrinted>
  <dcterms:created xsi:type="dcterms:W3CDTF">2005-07-27T12:36:10Z</dcterms:created>
  <dcterms:modified xsi:type="dcterms:W3CDTF">2012-01-27T07:06:24Z</dcterms:modified>
  <cp:category/>
  <cp:version/>
  <cp:contentType/>
  <cp:contentStatus/>
</cp:coreProperties>
</file>