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120" windowHeight="8835" activeTab="0"/>
  </bookViews>
  <sheets>
    <sheet name="год 2013 г (4)" sheetId="1" r:id="rId1"/>
    <sheet name="1 кв  2013 г (2)" sheetId="2" r:id="rId2"/>
    <sheet name="6 мес  2011 г (4)" sheetId="3" r:id="rId3"/>
    <sheet name="Лист2" sheetId="4" r:id="rId4"/>
    <sheet name="2 кв  2012 г (3)" sheetId="5" r:id="rId5"/>
    <sheet name="6 мес  2013 г (3)" sheetId="6" r:id="rId6"/>
  </sheets>
  <definedNames/>
  <calcPr fullCalcOnLoad="1"/>
</workbook>
</file>

<file path=xl/sharedStrings.xml><?xml version="1.0" encoding="utf-8"?>
<sst xmlns="http://schemas.openxmlformats.org/spreadsheetml/2006/main" count="488" uniqueCount="129">
  <si>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</si>
  <si>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</si>
  <si>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</si>
  <si>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</si>
  <si>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</si>
  <si>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</si>
  <si>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</si>
  <si>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</si>
  <si>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</si>
  <si>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</si>
  <si>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</si>
  <si>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</si>
  <si>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</si>
  <si>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</si>
  <si>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</si>
  <si>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</si>
  <si>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</si>
  <si>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Сельское хозяйство и рыболовство</t>
  </si>
  <si>
    <t>0405</t>
  </si>
  <si>
    <t>Водные ресурсы</t>
  </si>
  <si>
    <t>0406</t>
  </si>
  <si>
    <t>Транспорт</t>
  </si>
  <si>
    <t>0408</t>
  </si>
  <si>
    <t>Связь и информатика</t>
  </si>
  <si>
    <t>0409</t>
  </si>
  <si>
    <t>Другие вопросы в области национальной экономики</t>
  </si>
  <si>
    <t>0411</t>
  </si>
  <si>
    <t>Жилищно-коммунальное хозяйство</t>
  </si>
  <si>
    <t>0500</t>
  </si>
  <si>
    <t>0501</t>
  </si>
  <si>
    <t>Другие вопросы в области жилищно-коммунального хозяйства</t>
  </si>
  <si>
    <t>Культура, кинематография, средства массовой информации</t>
  </si>
  <si>
    <t>0800</t>
  </si>
  <si>
    <t>Культура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</si>
  <si>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</si>
  <si>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</si>
  <si>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</si>
  <si>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</si>
  <si>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</si>
  <si>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</si>
  <si>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</si>
  <si>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Здравоохранение и спорт</t>
  </si>
  <si>
    <t>Спорт и физическая культура</t>
  </si>
  <si>
    <t>ВСЕГО РАСХОДОВ</t>
  </si>
  <si>
    <t>Приложение № 3</t>
  </si>
  <si>
    <t xml:space="preserve">         Национальная оборона</t>
  </si>
  <si>
    <t>Мобилизационная и вневойсковая подготовка</t>
  </si>
  <si>
    <t>Рождественского сельского поселения</t>
  </si>
  <si>
    <t>к решению Совета депутатов</t>
  </si>
  <si>
    <t xml:space="preserve">      Рождественского сельского поселения </t>
  </si>
  <si>
    <t>Функционирование занодательных органов государственной власти и местного самоуправления</t>
  </si>
  <si>
    <t>0103</t>
  </si>
  <si>
    <t>0700</t>
  </si>
  <si>
    <t>0707</t>
  </si>
  <si>
    <t>0203</t>
  </si>
  <si>
    <t>Жилищное  хозяйство(за счет найма)</t>
  </si>
  <si>
    <t>0505</t>
  </si>
  <si>
    <t>0503</t>
  </si>
  <si>
    <t xml:space="preserve">                    Образование</t>
  </si>
  <si>
    <t xml:space="preserve">Молодежная политика иоздоровление детей </t>
  </si>
  <si>
    <t>0200</t>
  </si>
  <si>
    <t xml:space="preserve">Благоустройство </t>
  </si>
  <si>
    <t xml:space="preserve">                                            Исполнение расходов бюджетных ассигнований  </t>
  </si>
  <si>
    <t xml:space="preserve">             по разделам и подразделам   бюджета Рождественского сельского поселения  </t>
  </si>
  <si>
    <t xml:space="preserve">Другие мероприятия в области жилищного хозяйства </t>
  </si>
  <si>
    <t>0401</t>
  </si>
  <si>
    <t xml:space="preserve">Общеэкономические вопросы </t>
  </si>
  <si>
    <t xml:space="preserve"> Бюджет на 2011г</t>
  </si>
  <si>
    <t>0111</t>
  </si>
  <si>
    <t>0113</t>
  </si>
  <si>
    <t>Пенсионное  обеспечение</t>
  </si>
  <si>
    <t>Доплаты к  пенсиям гос служащихсубъектов РФ и муниципальных служащих</t>
  </si>
  <si>
    <t>1001</t>
  </si>
  <si>
    <t>1102</t>
  </si>
  <si>
    <t>в тч  уличное освещение</t>
  </si>
  <si>
    <t xml:space="preserve">         содержание дорог</t>
  </si>
  <si>
    <t xml:space="preserve">         содержание  мест захоронений</t>
  </si>
  <si>
    <t xml:space="preserve">         прочие расходы</t>
  </si>
  <si>
    <t xml:space="preserve">                   платные услуги</t>
  </si>
  <si>
    <t xml:space="preserve">         в тч  дома культуры</t>
  </si>
  <si>
    <t xml:space="preserve">                  библиотеки</t>
  </si>
  <si>
    <t>% выпол к году</t>
  </si>
  <si>
    <t>План 6 мес .2011г в тыс руб</t>
  </si>
  <si>
    <t>Уточнен план  на 6 мес 2011г</t>
  </si>
  <si>
    <t>Исполню 6 мес 2011 к в тыс руб</t>
  </si>
  <si>
    <t>% выполнения за 6 мес 2011г</t>
  </si>
  <si>
    <t>0410</t>
  </si>
  <si>
    <t>План 9 мес .2011г в тыс руб</t>
  </si>
  <si>
    <t>% выполнения за 2011г</t>
  </si>
  <si>
    <t xml:space="preserve"> Бюджет на 2012г</t>
  </si>
  <si>
    <t>ДЦП Содествие создания условий для развития с/х производства, сырья и продов</t>
  </si>
  <si>
    <t>0412</t>
  </si>
  <si>
    <t>Реализация дополнительных меропиятий , направленных на снижение напряжености на рынке труда субъектов РФ</t>
  </si>
  <si>
    <t>Сельское хозяйство( ДЦП Содействие  созданию  условий для развития с/х производства, сырья и продовольствия)</t>
  </si>
  <si>
    <t>Другие мероприятия в области экономики (ДЦП Поддержка и развитие предпринимательства)</t>
  </si>
  <si>
    <t>ДЦП "Энергосбережения и энергетической эффективности на территории поселения"</t>
  </si>
  <si>
    <t xml:space="preserve">                                                      за 6 месяцев 2012 года</t>
  </si>
  <si>
    <t>№            "   01 "  сентября    2012 г</t>
  </si>
  <si>
    <t xml:space="preserve">    План             на 2 квартал  2012г</t>
  </si>
  <si>
    <t>Исполнено за 2 квартал  2012  г                тыс руб</t>
  </si>
  <si>
    <t>% выпол за 2 кв 2012 г</t>
  </si>
  <si>
    <t xml:space="preserve">пушкинский </t>
  </si>
  <si>
    <t>депутатские от Бездетко</t>
  </si>
  <si>
    <r>
      <t xml:space="preserve">                                                           </t>
    </r>
    <r>
      <rPr>
        <b/>
        <sz val="14"/>
        <rFont val="Times New Roman"/>
        <family val="1"/>
      </rPr>
      <t>за 2 квартал  2012 года</t>
    </r>
  </si>
  <si>
    <t>Дорожное хозяйство  ( ДЦП  " Содержание и ремонт дорог поселения на 2012-2014 гг)</t>
  </si>
  <si>
    <t xml:space="preserve">% выпол зк год 2012 </t>
  </si>
  <si>
    <r>
      <t xml:space="preserve">                                                           </t>
    </r>
    <r>
      <rPr>
        <b/>
        <sz val="14"/>
        <rFont val="Times New Roman"/>
        <family val="1"/>
      </rPr>
      <t>за 1 квартал  2013 года</t>
    </r>
  </si>
  <si>
    <t xml:space="preserve"> Бюджет на 2013г</t>
  </si>
  <si>
    <t>ДЦП Содержание и ремонт  дорог поселения  а 2013-2014 гг</t>
  </si>
  <si>
    <t xml:space="preserve">    План             на 1 квартал  2013г</t>
  </si>
  <si>
    <t>Исполнено за 1 квартал  2013  г                тыс руб</t>
  </si>
  <si>
    <t>% выпол за 1 кв 2013 г</t>
  </si>
  <si>
    <t>Дорожное хозяйство(Дорожные фонды)</t>
  </si>
  <si>
    <r>
      <t xml:space="preserve">№           " 20  </t>
    </r>
    <r>
      <rPr>
        <b/>
        <sz val="10"/>
        <rFont val="Times New Roman"/>
        <family val="1"/>
      </rPr>
      <t>"июня     2013 г</t>
    </r>
  </si>
  <si>
    <r>
      <t xml:space="preserve">№           " 15  </t>
    </r>
    <r>
      <rPr>
        <b/>
        <sz val="10"/>
        <rFont val="Times New Roman"/>
        <family val="1"/>
      </rPr>
      <t>"августа     2013 г</t>
    </r>
  </si>
  <si>
    <r>
      <t xml:space="preserve">                                                           </t>
    </r>
    <r>
      <rPr>
        <b/>
        <sz val="14"/>
        <rFont val="Times New Roman"/>
        <family val="1"/>
      </rPr>
      <t>за 6 месяцев  2013 года</t>
    </r>
  </si>
  <si>
    <t xml:space="preserve">    План             на 6 месяцев  2013г</t>
  </si>
  <si>
    <t>Исполнено за 6 месяцев  2013  г                тыс руб</t>
  </si>
  <si>
    <t>% выпол за 6 мес 2013 г</t>
  </si>
  <si>
    <t>попр</t>
  </si>
  <si>
    <t>(1003,1)попр)</t>
  </si>
  <si>
    <t>МЦП   района</t>
  </si>
  <si>
    <t xml:space="preserve">    План             на 9 месяцев  2013г</t>
  </si>
  <si>
    <t>% выпол за 9 мес 2013 г</t>
  </si>
  <si>
    <t>МЦП   района( Пушкин праздник, юбилей ДК</t>
  </si>
  <si>
    <t xml:space="preserve">%выполн к году </t>
  </si>
  <si>
    <r>
      <t xml:space="preserve">                                                           </t>
    </r>
    <r>
      <rPr>
        <b/>
        <sz val="14"/>
        <rFont val="Times New Roman"/>
        <family val="1"/>
      </rPr>
      <t>за   2013 года</t>
    </r>
  </si>
  <si>
    <t>Исполнено за 2013  г                тыс руб</t>
  </si>
  <si>
    <t>№  8     " 03 " апреля      2014 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</si>
</sst>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0.0"/>
    <numFmt numFmtId="172" formatCode="0.0%"/>
  </numFmts>
  <fonts count="1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"/>
      <family val="0"/>
    </font>
    <font>
      <sz val="8"/>
      <name val="Arial Cyr"/>
      <family val="0"/>
    </font>
    <font>
      <b/>
      <sz val="8"/>
      <name val="Times New Roman"/>
      <family val="1"/>
    </font>
    <font>
      <b/>
      <sz val="8"/>
      <name val="Arial Cyr"/>
      <family val="2"/>
    </font>
    <font>
      <sz val="10"/>
      <color indexed="43"/>
      <name val="Arial Cyr"/>
      <family val="0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color indexed="16"/>
      <name val="Times New Roman"/>
      <family val="1"/>
    </font>
    <font>
      <b/>
      <sz val="10"/>
      <color indexed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 wrapText="1"/>
    </xf>
    <xf numFmtId="171" fontId="4" fillId="2" borderId="1" xfId="0" applyNumberFormat="1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49" fontId="4" fillId="3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justify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8" fillId="5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171" fontId="14" fillId="2" borderId="1" xfId="0" applyNumberFormat="1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left" wrapText="1"/>
    </xf>
    <xf numFmtId="0" fontId="8" fillId="4" borderId="2" xfId="0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center" wrapText="1"/>
    </xf>
    <xf numFmtId="0" fontId="11" fillId="7" borderId="1" xfId="0" applyFont="1" applyFill="1" applyBorder="1" applyAlignment="1">
      <alignment horizontal="center" wrapText="1"/>
    </xf>
    <xf numFmtId="0" fontId="13" fillId="7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wrapText="1"/>
    </xf>
    <xf numFmtId="0" fontId="13" fillId="6" borderId="1" xfId="0" applyFont="1" applyFill="1" applyBorder="1" applyAlignment="1">
      <alignment horizontal="center" wrapText="1"/>
    </xf>
    <xf numFmtId="171" fontId="14" fillId="6" borderId="1" xfId="0" applyNumberFormat="1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center" wrapText="1"/>
    </xf>
    <xf numFmtId="0" fontId="1" fillId="7" borderId="2" xfId="0" applyFont="1" applyFill="1" applyBorder="1" applyAlignment="1">
      <alignment horizontal="center" wrapText="1"/>
    </xf>
    <xf numFmtId="0" fontId="16" fillId="0" borderId="0" xfId="0" applyFont="1" applyAlignment="1">
      <alignment/>
    </xf>
    <xf numFmtId="0" fontId="8" fillId="8" borderId="2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wrapText="1"/>
    </xf>
    <xf numFmtId="0" fontId="11" fillId="8" borderId="1" xfId="0" applyFont="1" applyFill="1" applyBorder="1" applyAlignment="1">
      <alignment horizontal="center" wrapText="1"/>
    </xf>
    <xf numFmtId="0" fontId="13" fillId="8" borderId="1" xfId="0" applyFont="1" applyFill="1" applyBorder="1" applyAlignment="1">
      <alignment horizontal="center" wrapText="1"/>
    </xf>
    <xf numFmtId="0" fontId="0" fillId="8" borderId="0" xfId="0" applyFill="1" applyAlignment="1">
      <alignment/>
    </xf>
    <xf numFmtId="0" fontId="17" fillId="0" borderId="1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8" fillId="0" borderId="0" xfId="0" applyFont="1" applyAlignment="1">
      <alignment/>
    </xf>
    <xf numFmtId="0" fontId="8" fillId="0" borderId="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8" borderId="3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4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36.25390625" style="1" customWidth="1"/>
    <col min="2" max="2" width="7.375" style="1" customWidth="1"/>
    <col min="3" max="3" width="9.625" style="2" customWidth="1"/>
    <col min="4" max="4" width="11.875" style="1" customWidth="1"/>
    <col min="5" max="5" width="8.75390625" style="1" hidden="1" customWidth="1"/>
    <col min="6" max="6" width="8.875" style="1" hidden="1" customWidth="1"/>
    <col min="7" max="7" width="0.2421875" style="1" hidden="1" customWidth="1"/>
    <col min="8" max="8" width="12.375" style="1" customWidth="1"/>
    <col min="9" max="9" width="9.00390625" style="1" hidden="1" customWidth="1"/>
    <col min="10" max="10" width="0.2421875" style="1" hidden="1" customWidth="1"/>
    <col min="11" max="11" width="11.75390625" style="1" customWidth="1"/>
    <col min="12" max="16384" width="9.125" style="1" customWidth="1"/>
  </cols>
  <sheetData>
    <row r="1" spans="3:8" ht="12.75">
      <c r="C1" s="91" t="s">
        <v>44</v>
      </c>
      <c r="D1" s="91"/>
      <c r="E1" s="19"/>
      <c r="F1" s="19"/>
      <c r="G1" s="19"/>
      <c r="H1" s="19"/>
    </row>
    <row r="2" spans="2:8" ht="12.75">
      <c r="B2" s="21" t="s">
        <v>48</v>
      </c>
      <c r="C2" s="3"/>
      <c r="D2" s="3"/>
      <c r="E2" s="3"/>
      <c r="F2" s="3"/>
      <c r="G2" s="3"/>
      <c r="H2" s="3"/>
    </row>
    <row r="3" spans="1:8" ht="12.75" customHeight="1">
      <c r="A3" s="65"/>
      <c r="B3" s="3" t="s">
        <v>47</v>
      </c>
      <c r="C3" s="3"/>
      <c r="D3" s="3"/>
      <c r="E3" s="3"/>
      <c r="F3" s="19"/>
      <c r="G3" s="19"/>
      <c r="H3" s="19"/>
    </row>
    <row r="4" spans="1:8" ht="12.75" customHeight="1">
      <c r="A4" s="3"/>
      <c r="B4" s="76" t="s">
        <v>128</v>
      </c>
      <c r="D4" s="3"/>
      <c r="E4" s="3"/>
      <c r="F4" s="3"/>
      <c r="G4" s="20"/>
      <c r="H4" s="20"/>
    </row>
    <row r="5" spans="1:8" ht="12.75" customHeight="1">
      <c r="A5" s="3"/>
      <c r="B5" s="3"/>
      <c r="C5" s="4"/>
      <c r="D5" s="4"/>
      <c r="E5" s="4"/>
      <c r="F5" s="4"/>
      <c r="G5" s="4"/>
      <c r="H5" s="4"/>
    </row>
    <row r="6" spans="1:8" ht="18" customHeight="1">
      <c r="A6" s="5" t="s">
        <v>62</v>
      </c>
      <c r="B6" s="5"/>
      <c r="C6" s="5"/>
      <c r="D6" s="5"/>
      <c r="E6" s="5"/>
      <c r="F6" s="17"/>
      <c r="G6" s="17"/>
      <c r="H6" s="17"/>
    </row>
    <row r="7" spans="1:8" ht="12.75" customHeight="1" hidden="1">
      <c r="A7" s="88" t="s">
        <v>49</v>
      </c>
      <c r="B7" s="88"/>
      <c r="C7" s="88"/>
      <c r="D7" s="88"/>
      <c r="E7" s="18"/>
      <c r="F7" s="18"/>
      <c r="G7" s="18"/>
      <c r="H7" s="18"/>
    </row>
    <row r="8" spans="1:14" ht="21" customHeight="1">
      <c r="A8" s="22" t="s">
        <v>63</v>
      </c>
      <c r="B8" s="22"/>
      <c r="C8" s="22"/>
      <c r="D8" s="22"/>
      <c r="E8" s="22"/>
      <c r="F8" s="18"/>
      <c r="G8" s="18"/>
      <c r="H8" s="18"/>
      <c r="N8" s="74"/>
    </row>
    <row r="9" spans="1:8" ht="19.5" customHeight="1">
      <c r="A9" s="5" t="s">
        <v>126</v>
      </c>
      <c r="B9" s="22"/>
      <c r="C9" s="22"/>
      <c r="D9" s="22"/>
      <c r="E9" s="22"/>
      <c r="F9" s="18"/>
      <c r="G9" s="18"/>
      <c r="H9" s="18"/>
    </row>
    <row r="10" spans="1:2" ht="12" customHeight="1">
      <c r="A10" s="5"/>
      <c r="B10" s="5"/>
    </row>
    <row r="11" spans="1:2" ht="0.75" customHeight="1">
      <c r="A11" s="5"/>
      <c r="B11" s="5"/>
    </row>
    <row r="12" spans="1:2" ht="12" customHeight="1" hidden="1">
      <c r="A12" s="5"/>
      <c r="B12" s="5"/>
    </row>
    <row r="13" spans="1:2" ht="12" customHeight="1" hidden="1">
      <c r="A13" s="5"/>
      <c r="B13" s="5"/>
    </row>
    <row r="14" spans="1:11" ht="21" customHeight="1">
      <c r="A14" s="92" t="s">
        <v>0</v>
      </c>
      <c r="B14" s="92" t="s">
        <v>1</v>
      </c>
      <c r="C14" s="92" t="s">
        <v>2</v>
      </c>
      <c r="D14" s="95" t="s">
        <v>107</v>
      </c>
      <c r="E14" s="44"/>
      <c r="F14" s="82" t="s">
        <v>87</v>
      </c>
      <c r="G14" s="85" t="s">
        <v>122</v>
      </c>
      <c r="H14" s="89" t="s">
        <v>127</v>
      </c>
      <c r="I14" s="79" t="s">
        <v>88</v>
      </c>
      <c r="J14" s="77" t="s">
        <v>123</v>
      </c>
      <c r="K14" s="75"/>
    </row>
    <row r="15" spans="1:11" ht="45" customHeight="1">
      <c r="A15" s="93"/>
      <c r="B15" s="93"/>
      <c r="C15" s="93"/>
      <c r="D15" s="96"/>
      <c r="E15" s="45"/>
      <c r="F15" s="83"/>
      <c r="G15" s="86"/>
      <c r="H15" s="90"/>
      <c r="I15" s="80"/>
      <c r="J15" s="78"/>
      <c r="K15" s="75" t="s">
        <v>125</v>
      </c>
    </row>
    <row r="16" spans="1:11" ht="9.75" customHeight="1" hidden="1">
      <c r="A16" s="94"/>
      <c r="B16" s="94"/>
      <c r="C16" s="94"/>
      <c r="D16" s="97"/>
      <c r="E16" s="29"/>
      <c r="F16" s="84"/>
      <c r="G16" s="87"/>
      <c r="H16" s="66"/>
      <c r="I16" s="81"/>
      <c r="J16" s="30"/>
      <c r="K16" s="30"/>
    </row>
    <row r="17" spans="1:11" s="9" customFormat="1" ht="21.75" customHeight="1">
      <c r="A17" s="23" t="s">
        <v>3</v>
      </c>
      <c r="B17" s="24" t="s">
        <v>4</v>
      </c>
      <c r="C17" s="24"/>
      <c r="D17" s="62">
        <f>D18+D19+D20+D21+D22</f>
        <v>8698.3</v>
      </c>
      <c r="E17" s="23"/>
      <c r="F17" s="23">
        <f>F18+F19+F20+F21+F22</f>
        <v>5517.7</v>
      </c>
      <c r="G17" s="23">
        <f>G18+G19+G21+G22</f>
        <v>6822.7</v>
      </c>
      <c r="H17" s="67">
        <f>H18+H19+H20+H21+H22</f>
        <v>8519.3</v>
      </c>
      <c r="I17" s="27">
        <f>H17/G17*100</f>
        <v>124.86698814252422</v>
      </c>
      <c r="J17" s="27">
        <f aca="true" t="shared" si="0" ref="J17:J26">H17/G17*100</f>
        <v>124.86698814252422</v>
      </c>
      <c r="K17" s="27">
        <f>H17/D17*100</f>
        <v>97.94212662244347</v>
      </c>
    </row>
    <row r="18" spans="1:11" s="9" customFormat="1" ht="40.5" customHeight="1">
      <c r="A18" s="34" t="s">
        <v>50</v>
      </c>
      <c r="B18" s="8"/>
      <c r="C18" s="11" t="s">
        <v>51</v>
      </c>
      <c r="D18" s="63">
        <v>218.5</v>
      </c>
      <c r="E18" s="6"/>
      <c r="F18" s="6">
        <v>150</v>
      </c>
      <c r="G18" s="51">
        <v>180</v>
      </c>
      <c r="H18" s="68">
        <v>218.5</v>
      </c>
      <c r="I18" s="27">
        <f>H18/G18*100</f>
        <v>121.38888888888889</v>
      </c>
      <c r="J18" s="27">
        <f t="shared" si="0"/>
        <v>121.38888888888889</v>
      </c>
      <c r="K18" s="27">
        <f aca="true" t="shared" si="1" ref="K18:K69">H18/D18*100</f>
        <v>100</v>
      </c>
    </row>
    <row r="19" spans="1:11" ht="24" customHeight="1">
      <c r="A19" s="10" t="s">
        <v>5</v>
      </c>
      <c r="B19" s="10"/>
      <c r="C19" s="11" t="s">
        <v>6</v>
      </c>
      <c r="D19" s="63">
        <v>7949.8</v>
      </c>
      <c r="E19" s="6"/>
      <c r="F19" s="6">
        <v>5197.7</v>
      </c>
      <c r="G19" s="51">
        <v>6232.7</v>
      </c>
      <c r="H19" s="68">
        <v>7802.9</v>
      </c>
      <c r="I19" s="27">
        <f>H19/G19*100</f>
        <v>125.19293404142667</v>
      </c>
      <c r="J19" s="27">
        <f t="shared" si="0"/>
        <v>125.19293404142667</v>
      </c>
      <c r="K19" s="27">
        <f t="shared" si="1"/>
        <v>98.1521547711892</v>
      </c>
    </row>
    <row r="20" spans="1:11" ht="15.75" customHeight="1" hidden="1">
      <c r="A20" s="10"/>
      <c r="B20" s="10"/>
      <c r="C20" s="11"/>
      <c r="D20" s="63"/>
      <c r="E20" s="6"/>
      <c r="F20" s="6">
        <v>0</v>
      </c>
      <c r="G20" s="51">
        <v>0</v>
      </c>
      <c r="H20" s="68"/>
      <c r="I20" s="27" t="e">
        <f>H20/G20*100</f>
        <v>#DIV/0!</v>
      </c>
      <c r="J20" s="27" t="e">
        <f t="shared" si="0"/>
        <v>#DIV/0!</v>
      </c>
      <c r="K20" s="27" t="e">
        <f t="shared" si="1"/>
        <v>#DIV/0!</v>
      </c>
    </row>
    <row r="21" spans="1:11" ht="18" customHeight="1">
      <c r="A21" s="14" t="s">
        <v>7</v>
      </c>
      <c r="B21" s="14"/>
      <c r="C21" s="15" t="s">
        <v>68</v>
      </c>
      <c r="D21" s="64">
        <v>30</v>
      </c>
      <c r="E21" s="16"/>
      <c r="F21" s="6">
        <v>30</v>
      </c>
      <c r="G21" s="51">
        <v>30</v>
      </c>
      <c r="H21" s="68">
        <v>0</v>
      </c>
      <c r="I21" s="27"/>
      <c r="J21" s="27">
        <f t="shared" si="0"/>
        <v>0</v>
      </c>
      <c r="K21" s="27">
        <f t="shared" si="1"/>
        <v>0</v>
      </c>
    </row>
    <row r="22" spans="1:11" ht="13.5" customHeight="1">
      <c r="A22" s="10" t="s">
        <v>8</v>
      </c>
      <c r="B22" s="10"/>
      <c r="C22" s="11" t="s">
        <v>69</v>
      </c>
      <c r="D22" s="63">
        <v>500</v>
      </c>
      <c r="E22" s="6"/>
      <c r="F22" s="6">
        <v>140</v>
      </c>
      <c r="G22" s="51">
        <v>380</v>
      </c>
      <c r="H22" s="68">
        <v>497.9</v>
      </c>
      <c r="I22" s="27">
        <f aca="true" t="shared" si="2" ref="I22:I34">H22/G22*100</f>
        <v>131.02631578947367</v>
      </c>
      <c r="J22" s="27">
        <f t="shared" si="0"/>
        <v>131.02631578947367</v>
      </c>
      <c r="K22" s="27">
        <f t="shared" si="1"/>
        <v>99.57999999999998</v>
      </c>
    </row>
    <row r="23" spans="1:11" ht="18" customHeight="1">
      <c r="A23" s="25" t="s">
        <v>45</v>
      </c>
      <c r="B23" s="24" t="s">
        <v>60</v>
      </c>
      <c r="C23" s="26"/>
      <c r="D23" s="62">
        <f>D24</f>
        <v>295.9</v>
      </c>
      <c r="E23" s="23"/>
      <c r="F23" s="23">
        <f>F24</f>
        <v>123.1</v>
      </c>
      <c r="G23" s="23">
        <v>223.3</v>
      </c>
      <c r="H23" s="67">
        <f>H24</f>
        <v>295.9</v>
      </c>
      <c r="I23" s="27">
        <f t="shared" si="2"/>
        <v>132.51231527093594</v>
      </c>
      <c r="J23" s="27">
        <f t="shared" si="0"/>
        <v>132.51231527093594</v>
      </c>
      <c r="K23" s="27">
        <f t="shared" si="1"/>
        <v>100</v>
      </c>
    </row>
    <row r="24" spans="1:11" ht="25.5" customHeight="1">
      <c r="A24" s="10" t="s">
        <v>46</v>
      </c>
      <c r="B24" s="10"/>
      <c r="C24" s="11" t="s">
        <v>54</v>
      </c>
      <c r="D24" s="63">
        <v>295.9</v>
      </c>
      <c r="E24" s="6"/>
      <c r="F24" s="6">
        <v>123.1</v>
      </c>
      <c r="G24" s="51">
        <v>223.3</v>
      </c>
      <c r="H24" s="68">
        <v>295.9</v>
      </c>
      <c r="I24" s="27">
        <f t="shared" si="2"/>
        <v>132.51231527093594</v>
      </c>
      <c r="J24" s="27">
        <f t="shared" si="0"/>
        <v>132.51231527093594</v>
      </c>
      <c r="K24" s="27">
        <f t="shared" si="1"/>
        <v>100</v>
      </c>
    </row>
    <row r="25" spans="1:11" s="9" customFormat="1" ht="25.5" customHeight="1">
      <c r="A25" s="23" t="s">
        <v>9</v>
      </c>
      <c r="B25" s="24" t="s">
        <v>10</v>
      </c>
      <c r="C25" s="24"/>
      <c r="D25" s="62">
        <f>D26+D27</f>
        <v>1102.2</v>
      </c>
      <c r="E25" s="23"/>
      <c r="F25" s="23">
        <f>F26+F27</f>
        <v>86.7</v>
      </c>
      <c r="G25" s="23">
        <f>G26+G27</f>
        <v>850</v>
      </c>
      <c r="H25" s="67">
        <f>H26+H27</f>
        <v>1086.2</v>
      </c>
      <c r="I25" s="27">
        <f t="shared" si="2"/>
        <v>127.78823529411764</v>
      </c>
      <c r="J25" s="27">
        <f t="shared" si="0"/>
        <v>127.78823529411764</v>
      </c>
      <c r="K25" s="27">
        <f t="shared" si="1"/>
        <v>98.54835782979495</v>
      </c>
    </row>
    <row r="26" spans="1:11" ht="24" customHeight="1">
      <c r="A26" s="10" t="s">
        <v>11</v>
      </c>
      <c r="B26" s="10"/>
      <c r="C26" s="11" t="s">
        <v>12</v>
      </c>
      <c r="D26" s="63">
        <v>130</v>
      </c>
      <c r="E26" s="6"/>
      <c r="F26" s="6">
        <v>50</v>
      </c>
      <c r="G26" s="51">
        <v>150</v>
      </c>
      <c r="H26" s="68">
        <v>122.9</v>
      </c>
      <c r="I26" s="27">
        <f t="shared" si="2"/>
        <v>81.93333333333334</v>
      </c>
      <c r="J26" s="27">
        <f t="shared" si="0"/>
        <v>81.93333333333334</v>
      </c>
      <c r="K26" s="27">
        <f t="shared" si="1"/>
        <v>94.53846153846153</v>
      </c>
    </row>
    <row r="27" spans="1:11" ht="23.25" customHeight="1">
      <c r="A27" s="10" t="s">
        <v>13</v>
      </c>
      <c r="B27" s="10"/>
      <c r="C27" s="11" t="s">
        <v>14</v>
      </c>
      <c r="D27" s="63">
        <v>972.2</v>
      </c>
      <c r="E27" s="6"/>
      <c r="F27" s="6">
        <v>36.7</v>
      </c>
      <c r="G27" s="51">
        <v>700</v>
      </c>
      <c r="H27" s="68">
        <v>963.3</v>
      </c>
      <c r="I27" s="27">
        <f t="shared" si="2"/>
        <v>137.6142857142857</v>
      </c>
      <c r="J27" s="27">
        <f>H27/G27*100</f>
        <v>137.6142857142857</v>
      </c>
      <c r="K27" s="27">
        <f t="shared" si="1"/>
        <v>99.08455050401152</v>
      </c>
    </row>
    <row r="28" spans="1:11" s="9" customFormat="1" ht="15.75" customHeight="1">
      <c r="A28" s="23" t="s">
        <v>15</v>
      </c>
      <c r="B28" s="24" t="s">
        <v>16</v>
      </c>
      <c r="C28" s="24"/>
      <c r="D28" s="62">
        <f>D29+D35+D36+D37</f>
        <v>3945.8</v>
      </c>
      <c r="E28" s="62">
        <f>E29+E35+E36+E37</f>
        <v>0</v>
      </c>
      <c r="F28" s="62">
        <f>F29+F35+F36+F37</f>
        <v>100.1</v>
      </c>
      <c r="G28" s="62">
        <f>G29+G35+G36+G37</f>
        <v>1370.1</v>
      </c>
      <c r="H28" s="62">
        <f>H29+H35+H36+H37</f>
        <v>3522.6000000000004</v>
      </c>
      <c r="I28" s="27">
        <f t="shared" si="2"/>
        <v>257.1053207795052</v>
      </c>
      <c r="J28" s="27">
        <f>H28/G28*100</f>
        <v>257.1053207795052</v>
      </c>
      <c r="K28" s="27">
        <f t="shared" si="1"/>
        <v>89.2746718029297</v>
      </c>
    </row>
    <row r="29" spans="1:11" ht="25.5" customHeight="1">
      <c r="A29" s="10" t="s">
        <v>92</v>
      </c>
      <c r="B29" s="10"/>
      <c r="C29" s="11" t="s">
        <v>65</v>
      </c>
      <c r="D29" s="63">
        <v>60.9</v>
      </c>
      <c r="E29" s="6"/>
      <c r="F29" s="6">
        <v>87.6</v>
      </c>
      <c r="G29" s="51">
        <v>105.1</v>
      </c>
      <c r="H29" s="68">
        <v>60.9</v>
      </c>
      <c r="I29" s="27">
        <f t="shared" si="2"/>
        <v>57.94481446241675</v>
      </c>
      <c r="J29" s="27">
        <f aca="true" t="shared" si="3" ref="J29:J35">H29/G29*100</f>
        <v>57.94481446241675</v>
      </c>
      <c r="K29" s="27">
        <f t="shared" si="1"/>
        <v>100</v>
      </c>
    </row>
    <row r="30" spans="1:11" ht="12.75" customHeight="1" hidden="1">
      <c r="A30" s="10" t="s">
        <v>93</v>
      </c>
      <c r="B30" s="10"/>
      <c r="C30" s="11" t="s">
        <v>18</v>
      </c>
      <c r="D30" s="63"/>
      <c r="E30" s="6"/>
      <c r="F30" s="6"/>
      <c r="G30" s="51"/>
      <c r="H30" s="68"/>
      <c r="I30" s="27" t="e">
        <f t="shared" si="2"/>
        <v>#DIV/0!</v>
      </c>
      <c r="J30" s="27" t="e">
        <f t="shared" si="3"/>
        <v>#DIV/0!</v>
      </c>
      <c r="K30" s="27" t="e">
        <f t="shared" si="1"/>
        <v>#DIV/0!</v>
      </c>
    </row>
    <row r="31" spans="1:11" ht="12.75" customHeight="1" hidden="1">
      <c r="A31" s="10" t="s">
        <v>94</v>
      </c>
      <c r="B31" s="10"/>
      <c r="C31" s="11" t="s">
        <v>20</v>
      </c>
      <c r="D31" s="63"/>
      <c r="E31" s="6"/>
      <c r="F31" s="6"/>
      <c r="G31" s="51"/>
      <c r="H31" s="68"/>
      <c r="I31" s="27" t="e">
        <f t="shared" si="2"/>
        <v>#DIV/0!</v>
      </c>
      <c r="J31" s="27" t="e">
        <f t="shared" si="3"/>
        <v>#DIV/0!</v>
      </c>
      <c r="K31" s="27" t="e">
        <f t="shared" si="1"/>
        <v>#DIV/0!</v>
      </c>
    </row>
    <row r="32" spans="1:11" ht="12.75" customHeight="1" hidden="1">
      <c r="A32" s="10" t="s">
        <v>21</v>
      </c>
      <c r="B32" s="10"/>
      <c r="C32" s="11" t="s">
        <v>22</v>
      </c>
      <c r="D32" s="63"/>
      <c r="E32" s="6"/>
      <c r="F32" s="6"/>
      <c r="G32" s="51"/>
      <c r="H32" s="68"/>
      <c r="I32" s="27" t="e">
        <f t="shared" si="2"/>
        <v>#DIV/0!</v>
      </c>
      <c r="J32" s="27" t="e">
        <f t="shared" si="3"/>
        <v>#DIV/0!</v>
      </c>
      <c r="K32" s="27" t="e">
        <f t="shared" si="1"/>
        <v>#DIV/0!</v>
      </c>
    </row>
    <row r="33" spans="1:11" ht="12.75" customHeight="1" hidden="1">
      <c r="A33" s="10" t="s">
        <v>23</v>
      </c>
      <c r="B33" s="10"/>
      <c r="C33" s="11" t="s">
        <v>24</v>
      </c>
      <c r="D33" s="63"/>
      <c r="E33" s="6"/>
      <c r="F33" s="6"/>
      <c r="G33" s="51"/>
      <c r="H33" s="68"/>
      <c r="I33" s="27" t="e">
        <f t="shared" si="2"/>
        <v>#DIV/0!</v>
      </c>
      <c r="J33" s="27" t="e">
        <f t="shared" si="3"/>
        <v>#DIV/0!</v>
      </c>
      <c r="K33" s="27" t="e">
        <f t="shared" si="1"/>
        <v>#DIV/0!</v>
      </c>
    </row>
    <row r="34" spans="1:11" ht="15" customHeight="1" hidden="1">
      <c r="A34" s="10" t="s">
        <v>25</v>
      </c>
      <c r="B34" s="10"/>
      <c r="C34" s="11" t="s">
        <v>26</v>
      </c>
      <c r="D34" s="63"/>
      <c r="E34" s="6"/>
      <c r="F34" s="6"/>
      <c r="G34" s="51"/>
      <c r="H34" s="68"/>
      <c r="I34" s="27" t="e">
        <f t="shared" si="2"/>
        <v>#DIV/0!</v>
      </c>
      <c r="J34" s="27" t="e">
        <f t="shared" si="3"/>
        <v>#DIV/0!</v>
      </c>
      <c r="K34" s="27" t="e">
        <f t="shared" si="1"/>
        <v>#DIV/0!</v>
      </c>
    </row>
    <row r="35" spans="1:11" ht="32.25" customHeight="1">
      <c r="A35" s="10" t="s">
        <v>90</v>
      </c>
      <c r="B35" s="10"/>
      <c r="C35" s="11" t="s">
        <v>18</v>
      </c>
      <c r="D35" s="63">
        <v>25</v>
      </c>
      <c r="E35" s="6"/>
      <c r="F35" s="6"/>
      <c r="G35" s="51">
        <v>25</v>
      </c>
      <c r="H35" s="68">
        <v>25</v>
      </c>
      <c r="I35" s="27"/>
      <c r="J35" s="27">
        <f t="shared" si="3"/>
        <v>100</v>
      </c>
      <c r="K35" s="27">
        <f t="shared" si="1"/>
        <v>100</v>
      </c>
    </row>
    <row r="36" spans="1:11" ht="24" customHeight="1">
      <c r="A36" s="10" t="s">
        <v>112</v>
      </c>
      <c r="B36" s="10"/>
      <c r="C36" s="11" t="s">
        <v>24</v>
      </c>
      <c r="D36" s="63">
        <v>1502.1</v>
      </c>
      <c r="E36" s="6"/>
      <c r="F36" s="6"/>
      <c r="G36" s="51">
        <v>850</v>
      </c>
      <c r="H36" s="68">
        <v>1245.3</v>
      </c>
      <c r="I36" s="27"/>
      <c r="J36" s="27">
        <f aca="true" t="shared" si="4" ref="J36:J43">H36/G36*100</f>
        <v>146.50588235294117</v>
      </c>
      <c r="K36" s="27">
        <f t="shared" si="1"/>
        <v>82.90393449171161</v>
      </c>
    </row>
    <row r="37" spans="1:11" ht="29.25" customHeight="1">
      <c r="A37" s="10" t="s">
        <v>108</v>
      </c>
      <c r="B37" s="10"/>
      <c r="C37" s="11" t="s">
        <v>91</v>
      </c>
      <c r="D37" s="63">
        <v>2357.8</v>
      </c>
      <c r="E37" s="43"/>
      <c r="F37" s="6">
        <v>12.5</v>
      </c>
      <c r="G37" s="51">
        <v>390</v>
      </c>
      <c r="H37" s="68">
        <v>2191.4</v>
      </c>
      <c r="I37" s="27">
        <v>0</v>
      </c>
      <c r="J37" s="27">
        <f t="shared" si="4"/>
        <v>561.8974358974359</v>
      </c>
      <c r="K37" s="27">
        <f t="shared" si="1"/>
        <v>92.94257358554584</v>
      </c>
    </row>
    <row r="38" spans="1:11" s="9" customFormat="1" ht="18.75" customHeight="1">
      <c r="A38" s="23" t="s">
        <v>27</v>
      </c>
      <c r="B38" s="24" t="s">
        <v>28</v>
      </c>
      <c r="C38" s="24"/>
      <c r="D38" s="62">
        <f>D39+D40+D41</f>
        <v>4702.9</v>
      </c>
      <c r="E38" s="23">
        <f>E39+E40+E41</f>
        <v>0</v>
      </c>
      <c r="F38" s="23">
        <f>F39+F40+F41</f>
        <v>3032.7</v>
      </c>
      <c r="G38" s="23">
        <f>G39+G40+G41</f>
        <v>3298.8999999999996</v>
      </c>
      <c r="H38" s="67">
        <f>H39+H40+H41</f>
        <v>4688.4</v>
      </c>
      <c r="I38" s="27">
        <f>H38/G38*100</f>
        <v>142.12010063960713</v>
      </c>
      <c r="J38" s="27">
        <f t="shared" si="4"/>
        <v>142.12010063960713</v>
      </c>
      <c r="K38" s="27">
        <f t="shared" si="1"/>
        <v>99.69167960194774</v>
      </c>
    </row>
    <row r="39" spans="1:11" s="12" customFormat="1" ht="16.5" customHeight="1">
      <c r="A39" s="10" t="s">
        <v>55</v>
      </c>
      <c r="B39" s="10"/>
      <c r="C39" s="11" t="s">
        <v>29</v>
      </c>
      <c r="D39" s="63">
        <v>360.8</v>
      </c>
      <c r="E39" s="6"/>
      <c r="F39" s="6">
        <v>200</v>
      </c>
      <c r="G39" s="51">
        <v>200</v>
      </c>
      <c r="H39" s="68">
        <v>360.8</v>
      </c>
      <c r="I39" s="27">
        <v>0</v>
      </c>
      <c r="J39" s="27">
        <f t="shared" si="4"/>
        <v>180.4</v>
      </c>
      <c r="K39" s="27">
        <f t="shared" si="1"/>
        <v>100</v>
      </c>
    </row>
    <row r="40" spans="1:11" s="12" customFormat="1" ht="24" customHeight="1">
      <c r="A40" s="10" t="s">
        <v>64</v>
      </c>
      <c r="B40" s="10"/>
      <c r="C40" s="11" t="s">
        <v>29</v>
      </c>
      <c r="D40" s="63">
        <v>156</v>
      </c>
      <c r="E40" s="6"/>
      <c r="F40" s="6">
        <v>220</v>
      </c>
      <c r="G40" s="51">
        <v>220</v>
      </c>
      <c r="H40" s="68">
        <v>141.5</v>
      </c>
      <c r="I40" s="27">
        <f aca="true" t="shared" si="5" ref="I40:I46">H40/G40*100</f>
        <v>64.31818181818181</v>
      </c>
      <c r="J40" s="27">
        <f t="shared" si="4"/>
        <v>64.31818181818181</v>
      </c>
      <c r="K40" s="27">
        <f t="shared" si="1"/>
        <v>90.7051282051282</v>
      </c>
    </row>
    <row r="41" spans="1:11" ht="15.75" customHeight="1">
      <c r="A41" s="10" t="s">
        <v>61</v>
      </c>
      <c r="B41" s="10"/>
      <c r="C41" s="35" t="s">
        <v>57</v>
      </c>
      <c r="D41" s="56">
        <f>D43+D45+D46+D49</f>
        <v>4186.099999999999</v>
      </c>
      <c r="E41" s="36">
        <f>E43+E44+E45+E46</f>
        <v>0</v>
      </c>
      <c r="F41" s="36">
        <f>F43+F44+F45+F46</f>
        <v>2612.7</v>
      </c>
      <c r="G41" s="52">
        <f>G43+G45+G46+G49</f>
        <v>2878.8999999999996</v>
      </c>
      <c r="H41" s="69">
        <f>H43+H45+H46+H49</f>
        <v>4186.099999999999</v>
      </c>
      <c r="I41" s="27">
        <f t="shared" si="5"/>
        <v>145.40623154677132</v>
      </c>
      <c r="J41" s="27">
        <f t="shared" si="4"/>
        <v>145.40623154677132</v>
      </c>
      <c r="K41" s="27">
        <f t="shared" si="1"/>
        <v>100</v>
      </c>
    </row>
    <row r="42" spans="1:11" ht="25.5" customHeight="1" hidden="1">
      <c r="A42" s="10" t="s">
        <v>30</v>
      </c>
      <c r="B42" s="10"/>
      <c r="C42" s="11" t="s">
        <v>56</v>
      </c>
      <c r="D42" s="63"/>
      <c r="E42" s="6"/>
      <c r="F42" s="6">
        <f>-G3</f>
        <v>0</v>
      </c>
      <c r="G42" s="51">
        <v>0</v>
      </c>
      <c r="H42" s="68"/>
      <c r="I42" s="27" t="e">
        <f t="shared" si="5"/>
        <v>#DIV/0!</v>
      </c>
      <c r="J42" s="27" t="e">
        <f t="shared" si="4"/>
        <v>#DIV/0!</v>
      </c>
      <c r="K42" s="27" t="e">
        <f t="shared" si="1"/>
        <v>#DIV/0!</v>
      </c>
    </row>
    <row r="43" spans="1:11" ht="14.25" customHeight="1">
      <c r="A43" s="10" t="s">
        <v>74</v>
      </c>
      <c r="B43" s="10"/>
      <c r="C43" s="11"/>
      <c r="D43" s="63">
        <v>2311.6</v>
      </c>
      <c r="E43" s="6"/>
      <c r="F43" s="6">
        <v>1060</v>
      </c>
      <c r="G43" s="51">
        <v>1178.3</v>
      </c>
      <c r="H43" s="68">
        <v>2311.6</v>
      </c>
      <c r="I43" s="27">
        <f t="shared" si="5"/>
        <v>196.18093864041415</v>
      </c>
      <c r="J43" s="27">
        <f t="shared" si="4"/>
        <v>196.18093864041415</v>
      </c>
      <c r="K43" s="27">
        <f t="shared" si="1"/>
        <v>100</v>
      </c>
    </row>
    <row r="44" spans="1:11" ht="3" customHeight="1" hidden="1">
      <c r="A44" s="10">
        <v>0</v>
      </c>
      <c r="B44" s="10"/>
      <c r="C44" s="11"/>
      <c r="D44" s="63"/>
      <c r="E44" s="6"/>
      <c r="F44" s="6">
        <v>300</v>
      </c>
      <c r="G44" s="51"/>
      <c r="H44" s="68"/>
      <c r="I44" s="27" t="e">
        <f t="shared" si="5"/>
        <v>#DIV/0!</v>
      </c>
      <c r="J44" s="27"/>
      <c r="K44" s="27" t="e">
        <f t="shared" si="1"/>
        <v>#DIV/0!</v>
      </c>
    </row>
    <row r="45" spans="1:11" ht="16.5" customHeight="1">
      <c r="A45" s="10" t="s">
        <v>76</v>
      </c>
      <c r="B45" s="10"/>
      <c r="C45" s="11"/>
      <c r="D45" s="63">
        <v>6.2</v>
      </c>
      <c r="E45" s="6"/>
      <c r="F45" s="6">
        <v>60</v>
      </c>
      <c r="G45" s="51">
        <v>50</v>
      </c>
      <c r="H45" s="68">
        <v>6.2</v>
      </c>
      <c r="I45" s="27">
        <f t="shared" si="5"/>
        <v>12.4</v>
      </c>
      <c r="J45" s="27">
        <f>H45/G45*100</f>
        <v>12.4</v>
      </c>
      <c r="K45" s="27">
        <f t="shared" si="1"/>
        <v>100</v>
      </c>
    </row>
    <row r="46" spans="1:11" ht="15.75" customHeight="1">
      <c r="A46" s="10" t="s">
        <v>77</v>
      </c>
      <c r="B46" s="10"/>
      <c r="C46" s="11"/>
      <c r="D46" s="63">
        <v>1718.3</v>
      </c>
      <c r="E46" s="6"/>
      <c r="F46" s="6">
        <v>1192.7</v>
      </c>
      <c r="G46" s="51">
        <v>1500.6</v>
      </c>
      <c r="H46" s="68">
        <v>1718.3</v>
      </c>
      <c r="I46" s="27">
        <f t="shared" si="5"/>
        <v>114.50753032120487</v>
      </c>
      <c r="J46" s="27">
        <f>H46/G46*100</f>
        <v>114.50753032120487</v>
      </c>
      <c r="K46" s="27">
        <f t="shared" si="1"/>
        <v>100</v>
      </c>
    </row>
    <row r="47" spans="1:11" ht="15.75" customHeight="1" hidden="1">
      <c r="A47" s="10"/>
      <c r="B47" s="10"/>
      <c r="C47" s="11"/>
      <c r="D47" s="63"/>
      <c r="E47" s="6"/>
      <c r="F47" s="6"/>
      <c r="G47" s="51"/>
      <c r="H47" s="68"/>
      <c r="I47" s="27"/>
      <c r="J47" s="27"/>
      <c r="K47" s="27" t="e">
        <f t="shared" si="1"/>
        <v>#DIV/0!</v>
      </c>
    </row>
    <row r="48" spans="1:11" ht="15.75" customHeight="1" hidden="1">
      <c r="A48" s="10"/>
      <c r="B48" s="10"/>
      <c r="C48" s="11"/>
      <c r="D48" s="63"/>
      <c r="E48" s="6"/>
      <c r="F48" s="6"/>
      <c r="G48" s="51"/>
      <c r="H48" s="68"/>
      <c r="I48" s="27"/>
      <c r="J48" s="27"/>
      <c r="K48" s="27" t="e">
        <f t="shared" si="1"/>
        <v>#DIV/0!</v>
      </c>
    </row>
    <row r="49" spans="1:11" ht="30" customHeight="1">
      <c r="A49" s="10" t="s">
        <v>95</v>
      </c>
      <c r="B49" s="10"/>
      <c r="C49" s="11" t="s">
        <v>57</v>
      </c>
      <c r="D49" s="63">
        <v>150</v>
      </c>
      <c r="E49" s="6"/>
      <c r="F49" s="6"/>
      <c r="G49" s="51">
        <v>150</v>
      </c>
      <c r="H49" s="68">
        <v>150</v>
      </c>
      <c r="I49" s="27"/>
      <c r="J49" s="27"/>
      <c r="K49" s="27">
        <f t="shared" si="1"/>
        <v>100</v>
      </c>
    </row>
    <row r="50" spans="1:11" ht="16.5" customHeight="1">
      <c r="A50" s="25" t="s">
        <v>58</v>
      </c>
      <c r="B50" s="24" t="s">
        <v>52</v>
      </c>
      <c r="C50" s="24"/>
      <c r="D50" s="62">
        <f>D51</f>
        <v>160.6</v>
      </c>
      <c r="E50" s="23"/>
      <c r="F50" s="23">
        <f>F51</f>
        <v>84.5</v>
      </c>
      <c r="G50" s="46">
        <v>200</v>
      </c>
      <c r="H50" s="67">
        <f>H51</f>
        <v>160.6</v>
      </c>
      <c r="I50" s="27">
        <f aca="true" t="shared" si="6" ref="I50:I55">H50/G50*100</f>
        <v>80.3</v>
      </c>
      <c r="J50" s="27">
        <v>0</v>
      </c>
      <c r="K50" s="27">
        <f t="shared" si="1"/>
        <v>100</v>
      </c>
    </row>
    <row r="51" spans="1:11" ht="19.5" customHeight="1">
      <c r="A51" s="10" t="s">
        <v>59</v>
      </c>
      <c r="B51" s="10"/>
      <c r="C51" s="11" t="s">
        <v>53</v>
      </c>
      <c r="D51" s="63">
        <v>160.6</v>
      </c>
      <c r="E51" s="6"/>
      <c r="F51" s="6">
        <v>84.5</v>
      </c>
      <c r="G51" s="38">
        <v>200</v>
      </c>
      <c r="H51" s="68">
        <v>160.6</v>
      </c>
      <c r="I51" s="27">
        <f t="shared" si="6"/>
        <v>80.3</v>
      </c>
      <c r="J51" s="27">
        <v>0</v>
      </c>
      <c r="K51" s="27">
        <f t="shared" si="1"/>
        <v>100</v>
      </c>
    </row>
    <row r="52" spans="1:11" s="9" customFormat="1" ht="23.25" customHeight="1">
      <c r="A52" s="23" t="s">
        <v>31</v>
      </c>
      <c r="B52" s="24" t="s">
        <v>32</v>
      </c>
      <c r="C52" s="24"/>
      <c r="D52" s="62">
        <f>D53+D56+D57</f>
        <v>10211</v>
      </c>
      <c r="E52" s="62">
        <f>E53+E56+E57</f>
        <v>0</v>
      </c>
      <c r="F52" s="62">
        <f>F53+F56+F57</f>
        <v>6378.2</v>
      </c>
      <c r="G52" s="62">
        <f>G53+G56+G57</f>
        <v>6368.2</v>
      </c>
      <c r="H52" s="62">
        <f>H53+H56+H57</f>
        <v>10174.1</v>
      </c>
      <c r="I52" s="27">
        <f t="shared" si="6"/>
        <v>159.76414057347446</v>
      </c>
      <c r="J52" s="27">
        <f aca="true" t="shared" si="7" ref="J52:J62">H52/G52*100</f>
        <v>159.76414057347446</v>
      </c>
      <c r="K52" s="27">
        <f t="shared" si="1"/>
        <v>99.6386250122417</v>
      </c>
    </row>
    <row r="53" spans="1:11" s="9" customFormat="1" ht="15" customHeight="1">
      <c r="A53" s="10" t="s">
        <v>33</v>
      </c>
      <c r="B53" s="10"/>
      <c r="C53" s="11" t="s">
        <v>34</v>
      </c>
      <c r="D53" s="63">
        <f>D54+D55</f>
        <v>9443</v>
      </c>
      <c r="E53" s="63">
        <f>E54+E55</f>
        <v>0</v>
      </c>
      <c r="F53" s="63">
        <f>F54+F55</f>
        <v>6118.2</v>
      </c>
      <c r="G53" s="63">
        <f>G54+G55</f>
        <v>5640.2</v>
      </c>
      <c r="H53" s="63">
        <f>H54+H55</f>
        <v>9426</v>
      </c>
      <c r="I53" s="48">
        <f t="shared" si="6"/>
        <v>167.1217332718698</v>
      </c>
      <c r="J53" s="27">
        <f t="shared" si="7"/>
        <v>167.1217332718698</v>
      </c>
      <c r="K53" s="27">
        <f t="shared" si="1"/>
        <v>99.81997246637721</v>
      </c>
    </row>
    <row r="54" spans="1:11" s="9" customFormat="1" ht="14.25" customHeight="1">
      <c r="A54" s="33" t="s">
        <v>79</v>
      </c>
      <c r="B54" s="31"/>
      <c r="C54" s="31"/>
      <c r="D54" s="63">
        <v>7298</v>
      </c>
      <c r="E54" s="38"/>
      <c r="F54" s="38">
        <v>4622</v>
      </c>
      <c r="G54" s="38">
        <v>4440.2</v>
      </c>
      <c r="H54" s="68">
        <v>7281.9</v>
      </c>
      <c r="I54" s="27">
        <f t="shared" si="6"/>
        <v>163.99936939777487</v>
      </c>
      <c r="J54" s="27">
        <f t="shared" si="7"/>
        <v>163.99936939777487</v>
      </c>
      <c r="K54" s="27">
        <f t="shared" si="1"/>
        <v>99.77939161414085</v>
      </c>
    </row>
    <row r="55" spans="1:11" s="9" customFormat="1" ht="15.75" customHeight="1">
      <c r="A55" s="33" t="s">
        <v>80</v>
      </c>
      <c r="B55" s="31"/>
      <c r="C55" s="31"/>
      <c r="D55" s="63">
        <v>2145</v>
      </c>
      <c r="E55" s="38"/>
      <c r="F55" s="38">
        <v>1496.2</v>
      </c>
      <c r="G55" s="38">
        <v>1200</v>
      </c>
      <c r="H55" s="68">
        <v>2144.1</v>
      </c>
      <c r="I55" s="27">
        <f t="shared" si="6"/>
        <v>178.67499999999998</v>
      </c>
      <c r="J55" s="27">
        <f t="shared" si="7"/>
        <v>178.67499999999998</v>
      </c>
      <c r="K55" s="27">
        <f t="shared" si="1"/>
        <v>99.95804195804196</v>
      </c>
    </row>
    <row r="56" spans="1:11" s="9" customFormat="1" ht="24.75" customHeight="1">
      <c r="A56" s="33" t="s">
        <v>124</v>
      </c>
      <c r="B56" s="31"/>
      <c r="C56" s="31"/>
      <c r="D56" s="63">
        <v>568</v>
      </c>
      <c r="E56" s="38"/>
      <c r="F56" s="38"/>
      <c r="G56" s="38">
        <v>568</v>
      </c>
      <c r="H56" s="68">
        <v>568</v>
      </c>
      <c r="I56" s="27"/>
      <c r="J56" s="27">
        <f t="shared" si="7"/>
        <v>100</v>
      </c>
      <c r="K56" s="27">
        <f t="shared" si="1"/>
        <v>100</v>
      </c>
    </row>
    <row r="57" spans="1:11" ht="12.75" customHeight="1">
      <c r="A57" s="32" t="s">
        <v>78</v>
      </c>
      <c r="B57" s="10"/>
      <c r="C57" s="11"/>
      <c r="D57" s="63">
        <v>200</v>
      </c>
      <c r="E57" s="6"/>
      <c r="F57" s="6">
        <v>260</v>
      </c>
      <c r="G57" s="38">
        <v>160</v>
      </c>
      <c r="H57" s="68">
        <v>180.1</v>
      </c>
      <c r="I57" s="27">
        <f aca="true" t="shared" si="8" ref="I57:I64">H57/G57*100</f>
        <v>112.56249999999999</v>
      </c>
      <c r="J57" s="27">
        <f t="shared" si="7"/>
        <v>112.56249999999999</v>
      </c>
      <c r="K57" s="27">
        <f t="shared" si="1"/>
        <v>90.05</v>
      </c>
    </row>
    <row r="58" spans="1:11" ht="12.75" customHeight="1" hidden="1">
      <c r="A58" s="10" t="s">
        <v>35</v>
      </c>
      <c r="B58" s="10"/>
      <c r="C58" s="11" t="s">
        <v>36</v>
      </c>
      <c r="D58" s="63"/>
      <c r="E58" s="6"/>
      <c r="F58" s="6"/>
      <c r="G58" s="38"/>
      <c r="H58" s="68"/>
      <c r="I58" s="27" t="e">
        <f t="shared" si="8"/>
        <v>#DIV/0!</v>
      </c>
      <c r="J58" s="27" t="e">
        <f t="shared" si="7"/>
        <v>#DIV/0!</v>
      </c>
      <c r="K58" s="27" t="e">
        <f t="shared" si="1"/>
        <v>#DIV/0!</v>
      </c>
    </row>
    <row r="59" spans="1:11" ht="12.75" customHeight="1" hidden="1">
      <c r="A59" s="10" t="s">
        <v>37</v>
      </c>
      <c r="B59" s="10"/>
      <c r="C59" s="11" t="s">
        <v>38</v>
      </c>
      <c r="D59" s="63"/>
      <c r="E59" s="6"/>
      <c r="F59" s="6"/>
      <c r="G59" s="38"/>
      <c r="H59" s="68"/>
      <c r="I59" s="27" t="e">
        <f t="shared" si="8"/>
        <v>#DIV/0!</v>
      </c>
      <c r="J59" s="27" t="e">
        <f t="shared" si="7"/>
        <v>#DIV/0!</v>
      </c>
      <c r="K59" s="27" t="e">
        <f t="shared" si="1"/>
        <v>#DIV/0!</v>
      </c>
    </row>
    <row r="60" spans="1:11" ht="25.5" customHeight="1" hidden="1">
      <c r="A60" s="10" t="s">
        <v>39</v>
      </c>
      <c r="B60" s="10"/>
      <c r="C60" s="11" t="s">
        <v>40</v>
      </c>
      <c r="D60" s="63"/>
      <c r="E60" s="6"/>
      <c r="F60" s="6"/>
      <c r="G60" s="38"/>
      <c r="H60" s="68"/>
      <c r="I60" s="27" t="e">
        <f t="shared" si="8"/>
        <v>#DIV/0!</v>
      </c>
      <c r="J60" s="27" t="e">
        <f t="shared" si="7"/>
        <v>#DIV/0!</v>
      </c>
      <c r="K60" s="27" t="e">
        <f t="shared" si="1"/>
        <v>#DIV/0!</v>
      </c>
    </row>
    <row r="61" spans="1:11" ht="14.25" customHeight="1">
      <c r="A61" s="25" t="s">
        <v>70</v>
      </c>
      <c r="B61" s="23">
        <v>1001</v>
      </c>
      <c r="C61" s="26"/>
      <c r="D61" s="62">
        <v>445</v>
      </c>
      <c r="E61" s="23">
        <f>E62</f>
        <v>0</v>
      </c>
      <c r="F61" s="23">
        <f>F62</f>
        <v>120</v>
      </c>
      <c r="G61" s="23">
        <f>G62</f>
        <v>250</v>
      </c>
      <c r="H61" s="67">
        <f>H62</f>
        <v>445</v>
      </c>
      <c r="I61" s="27">
        <f t="shared" si="8"/>
        <v>178</v>
      </c>
      <c r="J61" s="27">
        <f t="shared" si="7"/>
        <v>178</v>
      </c>
      <c r="K61" s="27">
        <f t="shared" si="1"/>
        <v>100</v>
      </c>
    </row>
    <row r="62" spans="1:11" ht="24.75" customHeight="1">
      <c r="A62" s="10" t="s">
        <v>71</v>
      </c>
      <c r="B62" s="10"/>
      <c r="C62" s="11" t="s">
        <v>72</v>
      </c>
      <c r="D62" s="63">
        <v>445</v>
      </c>
      <c r="E62" s="6"/>
      <c r="F62" s="6">
        <v>120</v>
      </c>
      <c r="G62" s="38">
        <v>250</v>
      </c>
      <c r="H62" s="68">
        <v>445</v>
      </c>
      <c r="I62" s="27">
        <f t="shared" si="8"/>
        <v>178</v>
      </c>
      <c r="J62" s="27">
        <f t="shared" si="7"/>
        <v>178</v>
      </c>
      <c r="K62" s="27">
        <f t="shared" si="1"/>
        <v>100</v>
      </c>
    </row>
    <row r="63" spans="1:11" s="9" customFormat="1" ht="12.75" customHeight="1">
      <c r="A63" s="23" t="s">
        <v>41</v>
      </c>
      <c r="B63" s="24" t="s">
        <v>73</v>
      </c>
      <c r="C63" s="24"/>
      <c r="D63" s="62">
        <v>224.7</v>
      </c>
      <c r="E63" s="23"/>
      <c r="F63" s="23">
        <f>SUM(F64:F64)</f>
        <v>203</v>
      </c>
      <c r="G63" s="46">
        <v>210</v>
      </c>
      <c r="H63" s="67">
        <f>H64</f>
        <v>224.7</v>
      </c>
      <c r="I63" s="67">
        <f>I64</f>
        <v>106.99999999999999</v>
      </c>
      <c r="J63" s="23">
        <v>79.5</v>
      </c>
      <c r="K63" s="27">
        <f t="shared" si="1"/>
        <v>100</v>
      </c>
    </row>
    <row r="64" spans="1:11" ht="12.75" customHeight="1">
      <c r="A64" s="10" t="s">
        <v>42</v>
      </c>
      <c r="B64" s="10"/>
      <c r="C64" s="11" t="s">
        <v>73</v>
      </c>
      <c r="D64" s="63">
        <v>224.7</v>
      </c>
      <c r="E64" s="6"/>
      <c r="F64" s="6">
        <v>203</v>
      </c>
      <c r="G64" s="38">
        <v>210</v>
      </c>
      <c r="H64" s="68">
        <v>224.7</v>
      </c>
      <c r="I64" s="27">
        <f t="shared" si="8"/>
        <v>106.99999999999999</v>
      </c>
      <c r="J64" s="23">
        <v>79.5</v>
      </c>
      <c r="K64" s="27">
        <f t="shared" si="1"/>
        <v>100</v>
      </c>
    </row>
    <row r="65" spans="1:11" ht="12.75" customHeight="1">
      <c r="A65" s="10"/>
      <c r="B65" s="10"/>
      <c r="C65" s="11"/>
      <c r="D65" s="63"/>
      <c r="E65" s="6"/>
      <c r="F65" s="6"/>
      <c r="G65" s="38"/>
      <c r="H65" s="68"/>
      <c r="I65" s="27"/>
      <c r="J65" s="23"/>
      <c r="K65" s="27"/>
    </row>
    <row r="66" spans="1:11" ht="0.75" customHeight="1">
      <c r="A66" s="10"/>
      <c r="B66" s="10"/>
      <c r="C66" s="11"/>
      <c r="D66" s="63"/>
      <c r="E66" s="6"/>
      <c r="F66" s="6"/>
      <c r="G66" s="38"/>
      <c r="H66" s="68"/>
      <c r="I66" s="27" t="e">
        <f>H66/G66*100</f>
        <v>#DIV/0!</v>
      </c>
      <c r="J66" s="23">
        <v>79.5</v>
      </c>
      <c r="K66" s="27" t="e">
        <f t="shared" si="1"/>
        <v>#DIV/0!</v>
      </c>
    </row>
    <row r="67" spans="1:11" ht="14.25" customHeight="1" hidden="1">
      <c r="A67" s="23"/>
      <c r="B67" s="23"/>
      <c r="C67" s="26"/>
      <c r="D67" s="62"/>
      <c r="E67" s="23"/>
      <c r="F67" s="23"/>
      <c r="G67" s="37"/>
      <c r="H67" s="67"/>
      <c r="I67" s="27" t="e">
        <f>H67/G67*100</f>
        <v>#DIV/0!</v>
      </c>
      <c r="J67" s="23">
        <v>79.5</v>
      </c>
      <c r="K67" s="27" t="e">
        <f t="shared" si="1"/>
        <v>#DIV/0!</v>
      </c>
    </row>
    <row r="68" spans="1:11" ht="14.25" customHeight="1" hidden="1">
      <c r="A68" s="10"/>
      <c r="B68" s="10"/>
      <c r="C68" s="11"/>
      <c r="D68" s="63"/>
      <c r="E68" s="6"/>
      <c r="F68" s="6"/>
      <c r="G68" s="42"/>
      <c r="H68" s="68"/>
      <c r="I68" s="27" t="e">
        <f>H68/G68*100</f>
        <v>#DIV/0!</v>
      </c>
      <c r="J68" s="23">
        <v>79.5</v>
      </c>
      <c r="K68" s="27" t="e">
        <f t="shared" si="1"/>
        <v>#DIV/0!</v>
      </c>
    </row>
    <row r="69" spans="1:11" s="9" customFormat="1" ht="12.75" customHeight="1">
      <c r="A69" s="13" t="s">
        <v>43</v>
      </c>
      <c r="B69" s="13"/>
      <c r="C69" s="7"/>
      <c r="D69" s="62">
        <f>D17+D23+D25+D28+D38+D50+D52+D61+D63</f>
        <v>29786.399999999998</v>
      </c>
      <c r="E69" s="62">
        <f>E17+E23+E25+E28+E38+E50+E52+E61+E63</f>
        <v>0</v>
      </c>
      <c r="F69" s="62">
        <f>F17+F23+F25+F28+F38+F50+F52+F61+F63</f>
        <v>15646</v>
      </c>
      <c r="G69" s="62">
        <f>G17+G23+G25+G28+G38+G50+G52+G61+G63</f>
        <v>19593.2</v>
      </c>
      <c r="H69" s="62">
        <f>H17+H23+H25+H28+H38+H50+H52+H61+H63</f>
        <v>29116.8</v>
      </c>
      <c r="I69" s="27">
        <f>H69/G69*100</f>
        <v>148.60665945327972</v>
      </c>
      <c r="J69" s="23">
        <v>79.5</v>
      </c>
      <c r="K69" s="27">
        <f t="shared" si="1"/>
        <v>97.75199419869472</v>
      </c>
    </row>
    <row r="70" spans="4:8" ht="12.75">
      <c r="D70" s="28"/>
      <c r="E70" s="28"/>
      <c r="H70" s="73"/>
    </row>
  </sheetData>
  <mergeCells count="11">
    <mergeCell ref="A7:D7"/>
    <mergeCell ref="H14:H15"/>
    <mergeCell ref="C1:D1"/>
    <mergeCell ref="A14:A16"/>
    <mergeCell ref="B14:B16"/>
    <mergeCell ref="C14:C16"/>
    <mergeCell ref="D14:D16"/>
    <mergeCell ref="J14:J15"/>
    <mergeCell ref="I14:I16"/>
    <mergeCell ref="F14:F16"/>
    <mergeCell ref="G14:G16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A26">
      <selection activeCell="C4" sqref="C4"/>
    </sheetView>
  </sheetViews>
  <sheetFormatPr defaultColWidth="9.00390625" defaultRowHeight="12.75"/>
  <cols>
    <col min="1" max="1" width="36.25390625" style="1" customWidth="1"/>
    <col min="2" max="2" width="6.375" style="1" customWidth="1"/>
    <col min="3" max="3" width="7.375" style="2" customWidth="1"/>
    <col min="4" max="4" width="11.125" style="1" customWidth="1"/>
    <col min="5" max="5" width="8.75390625" style="1" hidden="1" customWidth="1"/>
    <col min="6" max="6" width="8.875" style="1" hidden="1" customWidth="1"/>
    <col min="7" max="7" width="11.25390625" style="1" customWidth="1"/>
    <col min="8" max="8" width="10.375" style="1" customWidth="1"/>
    <col min="9" max="9" width="9.00390625" style="1" hidden="1" customWidth="1"/>
    <col min="10" max="10" width="10.25390625" style="1" customWidth="1"/>
    <col min="11" max="16384" width="9.125" style="1" customWidth="1"/>
  </cols>
  <sheetData>
    <row r="1" spans="3:8" ht="12.75">
      <c r="C1" s="91" t="s">
        <v>44</v>
      </c>
      <c r="D1" s="91"/>
      <c r="E1" s="19"/>
      <c r="F1" s="19"/>
      <c r="G1" s="19"/>
      <c r="H1" s="19"/>
    </row>
    <row r="2" spans="2:8" ht="12.75">
      <c r="B2" s="21" t="s">
        <v>48</v>
      </c>
      <c r="C2" s="3"/>
      <c r="D2" s="3"/>
      <c r="E2" s="3"/>
      <c r="F2" s="3"/>
      <c r="G2" s="3"/>
      <c r="H2" s="3"/>
    </row>
    <row r="3" spans="1:8" ht="12.75" customHeight="1">
      <c r="A3" s="65"/>
      <c r="B3" s="3" t="s">
        <v>47</v>
      </c>
      <c r="C3" s="3"/>
      <c r="D3" s="3"/>
      <c r="E3" s="3"/>
      <c r="F3" s="19"/>
      <c r="G3" s="19"/>
      <c r="H3" s="19"/>
    </row>
    <row r="4" spans="1:8" ht="12.75" customHeight="1">
      <c r="A4" s="3"/>
      <c r="B4" s="3" t="s">
        <v>113</v>
      </c>
      <c r="D4" s="3"/>
      <c r="E4" s="3"/>
      <c r="F4" s="3"/>
      <c r="G4" s="20"/>
      <c r="H4" s="20"/>
    </row>
    <row r="5" spans="1:8" ht="12.75" customHeight="1">
      <c r="A5" s="3"/>
      <c r="B5" s="3"/>
      <c r="C5" s="4"/>
      <c r="D5" s="4"/>
      <c r="E5" s="4"/>
      <c r="F5" s="4"/>
      <c r="G5" s="4"/>
      <c r="H5" s="4"/>
    </row>
    <row r="6" spans="1:8" ht="18" customHeight="1">
      <c r="A6" s="5" t="s">
        <v>62</v>
      </c>
      <c r="B6" s="5"/>
      <c r="C6" s="5"/>
      <c r="D6" s="5"/>
      <c r="E6" s="5"/>
      <c r="F6" s="17"/>
      <c r="G6" s="17"/>
      <c r="H6" s="17"/>
    </row>
    <row r="7" spans="1:8" ht="12.75" customHeight="1" hidden="1">
      <c r="A7" s="88" t="s">
        <v>49</v>
      </c>
      <c r="B7" s="88"/>
      <c r="C7" s="88"/>
      <c r="D7" s="88"/>
      <c r="E7" s="18"/>
      <c r="F7" s="18"/>
      <c r="G7" s="18"/>
      <c r="H7" s="18"/>
    </row>
    <row r="8" spans="1:8" ht="21" customHeight="1">
      <c r="A8" s="22" t="s">
        <v>63</v>
      </c>
      <c r="B8" s="22"/>
      <c r="C8" s="22"/>
      <c r="D8" s="22"/>
      <c r="E8" s="22"/>
      <c r="F8" s="18"/>
      <c r="G8" s="18"/>
      <c r="H8" s="18"/>
    </row>
    <row r="9" spans="1:8" ht="19.5" customHeight="1">
      <c r="A9" s="5" t="s">
        <v>106</v>
      </c>
      <c r="B9" s="22"/>
      <c r="C9" s="22"/>
      <c r="D9" s="22"/>
      <c r="E9" s="22"/>
      <c r="F9" s="18"/>
      <c r="G9" s="18"/>
      <c r="H9" s="18"/>
    </row>
    <row r="10" spans="1:2" ht="12" customHeight="1">
      <c r="A10" s="5"/>
      <c r="B10" s="5"/>
    </row>
    <row r="11" spans="1:2" ht="0.75" customHeight="1">
      <c r="A11" s="5"/>
      <c r="B11" s="5"/>
    </row>
    <row r="12" spans="1:2" ht="12" customHeight="1" hidden="1">
      <c r="A12" s="5"/>
      <c r="B12" s="5"/>
    </row>
    <row r="13" spans="1:2" ht="12" customHeight="1" hidden="1">
      <c r="A13" s="5"/>
      <c r="B13" s="5"/>
    </row>
    <row r="14" spans="1:10" ht="21" customHeight="1">
      <c r="A14" s="92" t="s">
        <v>0</v>
      </c>
      <c r="B14" s="92" t="s">
        <v>1</v>
      </c>
      <c r="C14" s="92" t="s">
        <v>2</v>
      </c>
      <c r="D14" s="95" t="s">
        <v>107</v>
      </c>
      <c r="E14" s="44"/>
      <c r="F14" s="82" t="s">
        <v>87</v>
      </c>
      <c r="G14" s="85" t="s">
        <v>109</v>
      </c>
      <c r="H14" s="98" t="s">
        <v>110</v>
      </c>
      <c r="I14" s="79" t="s">
        <v>88</v>
      </c>
      <c r="J14" s="77" t="s">
        <v>111</v>
      </c>
    </row>
    <row r="15" spans="1:10" ht="45" customHeight="1">
      <c r="A15" s="93"/>
      <c r="B15" s="93"/>
      <c r="C15" s="93"/>
      <c r="D15" s="96"/>
      <c r="E15" s="45"/>
      <c r="F15" s="83"/>
      <c r="G15" s="86"/>
      <c r="H15" s="99"/>
      <c r="I15" s="80"/>
      <c r="J15" s="78"/>
    </row>
    <row r="16" spans="1:10" ht="9.75" customHeight="1" hidden="1">
      <c r="A16" s="94"/>
      <c r="B16" s="94"/>
      <c r="C16" s="94"/>
      <c r="D16" s="97"/>
      <c r="E16" s="29"/>
      <c r="F16" s="84"/>
      <c r="G16" s="87"/>
      <c r="H16" s="54"/>
      <c r="I16" s="81"/>
      <c r="J16" s="30"/>
    </row>
    <row r="17" spans="1:10" s="9" customFormat="1" ht="21.75" customHeight="1">
      <c r="A17" s="23" t="s">
        <v>3</v>
      </c>
      <c r="B17" s="24" t="s">
        <v>4</v>
      </c>
      <c r="C17" s="24"/>
      <c r="D17" s="62">
        <f>D18+D19+D20+D21+D22</f>
        <v>8540</v>
      </c>
      <c r="E17" s="23"/>
      <c r="F17" s="23">
        <f>F18+F19+F20+F21+F22</f>
        <v>5517.7</v>
      </c>
      <c r="G17" s="23">
        <f>G18+G19+G21+G22</f>
        <v>1809.2</v>
      </c>
      <c r="H17" s="37">
        <f>H18+H19+H20+H21+H22</f>
        <v>1433.2</v>
      </c>
      <c r="I17" s="27">
        <f>H17/G17*100</f>
        <v>79.21733362812293</v>
      </c>
      <c r="J17" s="27">
        <f>H17/G17*100</f>
        <v>79.21733362812293</v>
      </c>
    </row>
    <row r="18" spans="1:10" s="9" customFormat="1" ht="40.5" customHeight="1">
      <c r="A18" s="34" t="s">
        <v>50</v>
      </c>
      <c r="B18" s="8"/>
      <c r="C18" s="11" t="s">
        <v>51</v>
      </c>
      <c r="D18" s="63">
        <v>240</v>
      </c>
      <c r="E18" s="6"/>
      <c r="F18" s="6">
        <v>150</v>
      </c>
      <c r="G18" s="51">
        <v>60</v>
      </c>
      <c r="H18" s="42">
        <v>1</v>
      </c>
      <c r="I18" s="27">
        <f>H18/G18*100</f>
        <v>1.6666666666666667</v>
      </c>
      <c r="J18" s="27">
        <f aca="true" t="shared" si="0" ref="J18:J68">H18/G18*100</f>
        <v>1.6666666666666667</v>
      </c>
    </row>
    <row r="19" spans="1:10" ht="24" customHeight="1">
      <c r="A19" s="10" t="s">
        <v>5</v>
      </c>
      <c r="B19" s="10"/>
      <c r="C19" s="11" t="s">
        <v>6</v>
      </c>
      <c r="D19" s="63">
        <v>7600</v>
      </c>
      <c r="E19" s="6"/>
      <c r="F19" s="6">
        <v>5197.7</v>
      </c>
      <c r="G19" s="51">
        <v>1578.2</v>
      </c>
      <c r="H19" s="42">
        <v>1397.2</v>
      </c>
      <c r="I19" s="27">
        <f>H19/G19*100</f>
        <v>88.53123811937651</v>
      </c>
      <c r="J19" s="27">
        <f t="shared" si="0"/>
        <v>88.53123811937651</v>
      </c>
    </row>
    <row r="20" spans="1:10" ht="15.75" customHeight="1" hidden="1">
      <c r="A20" s="10"/>
      <c r="B20" s="10"/>
      <c r="C20" s="11"/>
      <c r="D20" s="63"/>
      <c r="E20" s="6"/>
      <c r="F20" s="6">
        <v>0</v>
      </c>
      <c r="G20" s="51">
        <v>0</v>
      </c>
      <c r="H20" s="42"/>
      <c r="I20" s="27" t="e">
        <f>H20/G20*100</f>
        <v>#DIV/0!</v>
      </c>
      <c r="J20" s="27" t="e">
        <f t="shared" si="0"/>
        <v>#DIV/0!</v>
      </c>
    </row>
    <row r="21" spans="1:10" ht="18" customHeight="1">
      <c r="A21" s="14" t="s">
        <v>7</v>
      </c>
      <c r="B21" s="14"/>
      <c r="C21" s="15" t="s">
        <v>68</v>
      </c>
      <c r="D21" s="64">
        <v>200</v>
      </c>
      <c r="E21" s="16"/>
      <c r="F21" s="6">
        <v>30</v>
      </c>
      <c r="G21" s="51">
        <v>50</v>
      </c>
      <c r="H21" s="42">
        <v>0</v>
      </c>
      <c r="I21" s="27"/>
      <c r="J21" s="27">
        <f t="shared" si="0"/>
        <v>0</v>
      </c>
    </row>
    <row r="22" spans="1:10" ht="13.5" customHeight="1">
      <c r="A22" s="10" t="s">
        <v>8</v>
      </c>
      <c r="B22" s="10"/>
      <c r="C22" s="11" t="s">
        <v>69</v>
      </c>
      <c r="D22" s="63">
        <v>500</v>
      </c>
      <c r="E22" s="6"/>
      <c r="F22" s="6">
        <v>140</v>
      </c>
      <c r="G22" s="51">
        <v>121</v>
      </c>
      <c r="H22" s="42">
        <v>35</v>
      </c>
      <c r="I22" s="27">
        <f aca="true" t="shared" si="1" ref="I22:I34">H22/G22*100</f>
        <v>28.92561983471074</v>
      </c>
      <c r="J22" s="27">
        <f t="shared" si="0"/>
        <v>28.92561983471074</v>
      </c>
    </row>
    <row r="23" spans="1:10" ht="18" customHeight="1">
      <c r="A23" s="25" t="s">
        <v>45</v>
      </c>
      <c r="B23" s="24" t="s">
        <v>60</v>
      </c>
      <c r="C23" s="26"/>
      <c r="D23" s="62">
        <f>D24</f>
        <v>295.9</v>
      </c>
      <c r="E23" s="23"/>
      <c r="F23" s="23">
        <f>F24</f>
        <v>123.1</v>
      </c>
      <c r="G23" s="23">
        <f>G24</f>
        <v>49.7</v>
      </c>
      <c r="H23" s="37">
        <f>H24</f>
        <v>45.2</v>
      </c>
      <c r="I23" s="27">
        <f t="shared" si="1"/>
        <v>90.94567404426559</v>
      </c>
      <c r="J23" s="27">
        <f t="shared" si="0"/>
        <v>90.94567404426559</v>
      </c>
    </row>
    <row r="24" spans="1:10" ht="25.5" customHeight="1">
      <c r="A24" s="10" t="s">
        <v>46</v>
      </c>
      <c r="B24" s="10"/>
      <c r="C24" s="11" t="s">
        <v>54</v>
      </c>
      <c r="D24" s="63">
        <v>295.9</v>
      </c>
      <c r="E24" s="6"/>
      <c r="F24" s="6">
        <v>123.1</v>
      </c>
      <c r="G24" s="51">
        <v>49.7</v>
      </c>
      <c r="H24" s="42">
        <v>45.2</v>
      </c>
      <c r="I24" s="27">
        <f t="shared" si="1"/>
        <v>90.94567404426559</v>
      </c>
      <c r="J24" s="27">
        <f t="shared" si="0"/>
        <v>90.94567404426559</v>
      </c>
    </row>
    <row r="25" spans="1:10" s="9" customFormat="1" ht="25.5" customHeight="1">
      <c r="A25" s="23" t="s">
        <v>9</v>
      </c>
      <c r="B25" s="24" t="s">
        <v>10</v>
      </c>
      <c r="C25" s="24"/>
      <c r="D25" s="62">
        <f>D26+D27</f>
        <v>900</v>
      </c>
      <c r="E25" s="23"/>
      <c r="F25" s="23">
        <f>F26+F27</f>
        <v>86.7</v>
      </c>
      <c r="G25" s="23">
        <f>G26+G27</f>
        <v>150</v>
      </c>
      <c r="H25" s="37">
        <f>H26+H27</f>
        <v>7</v>
      </c>
      <c r="I25" s="27">
        <f t="shared" si="1"/>
        <v>4.666666666666667</v>
      </c>
      <c r="J25" s="27">
        <f t="shared" si="0"/>
        <v>4.666666666666667</v>
      </c>
    </row>
    <row r="26" spans="1:10" ht="24" customHeight="1">
      <c r="A26" s="10" t="s">
        <v>11</v>
      </c>
      <c r="B26" s="10"/>
      <c r="C26" s="11" t="s">
        <v>12</v>
      </c>
      <c r="D26" s="63">
        <v>200</v>
      </c>
      <c r="E26" s="6"/>
      <c r="F26" s="6">
        <v>50</v>
      </c>
      <c r="G26" s="51"/>
      <c r="H26" s="42">
        <v>0</v>
      </c>
      <c r="I26" s="27" t="e">
        <f t="shared" si="1"/>
        <v>#DIV/0!</v>
      </c>
      <c r="J26" s="27">
        <v>0</v>
      </c>
    </row>
    <row r="27" spans="1:10" ht="23.25" customHeight="1">
      <c r="A27" s="10" t="s">
        <v>13</v>
      </c>
      <c r="B27" s="10"/>
      <c r="C27" s="11" t="s">
        <v>14</v>
      </c>
      <c r="D27" s="63">
        <v>700</v>
      </c>
      <c r="E27" s="6"/>
      <c r="F27" s="6">
        <v>36.7</v>
      </c>
      <c r="G27" s="51">
        <v>150</v>
      </c>
      <c r="H27" s="42">
        <v>7</v>
      </c>
      <c r="I27" s="27">
        <f t="shared" si="1"/>
        <v>4.666666666666667</v>
      </c>
      <c r="J27" s="27">
        <f t="shared" si="0"/>
        <v>4.666666666666667</v>
      </c>
    </row>
    <row r="28" spans="1:10" s="9" customFormat="1" ht="15.75" customHeight="1">
      <c r="A28" s="23" t="s">
        <v>15</v>
      </c>
      <c r="B28" s="24" t="s">
        <v>16</v>
      </c>
      <c r="C28" s="24"/>
      <c r="D28" s="62">
        <f>D29+D35+D36+D37</f>
        <v>1355</v>
      </c>
      <c r="E28" s="23">
        <f>E29+E35+E36+E37</f>
        <v>0</v>
      </c>
      <c r="F28" s="23">
        <f>F29+F35+F36+F37</f>
        <v>100.1</v>
      </c>
      <c r="G28" s="23">
        <f>G29+G35+G36+G37</f>
        <v>290</v>
      </c>
      <c r="H28" s="37">
        <f>H29+H35+H36+H37</f>
        <v>286.5</v>
      </c>
      <c r="I28" s="27">
        <f t="shared" si="1"/>
        <v>98.79310344827587</v>
      </c>
      <c r="J28" s="27">
        <f t="shared" si="0"/>
        <v>98.79310344827587</v>
      </c>
    </row>
    <row r="29" spans="1:10" ht="25.5" customHeight="1">
      <c r="A29" s="10" t="s">
        <v>92</v>
      </c>
      <c r="B29" s="10"/>
      <c r="C29" s="11" t="s">
        <v>65</v>
      </c>
      <c r="D29" s="63">
        <v>90</v>
      </c>
      <c r="E29" s="6"/>
      <c r="F29" s="6">
        <v>87.6</v>
      </c>
      <c r="G29" s="51"/>
      <c r="H29" s="42">
        <v>0</v>
      </c>
      <c r="I29" s="27" t="e">
        <f t="shared" si="1"/>
        <v>#DIV/0!</v>
      </c>
      <c r="J29" s="27"/>
    </row>
    <row r="30" spans="1:10" ht="12.75" customHeight="1" hidden="1">
      <c r="A30" s="10" t="s">
        <v>93</v>
      </c>
      <c r="B30" s="10"/>
      <c r="C30" s="11" t="s">
        <v>18</v>
      </c>
      <c r="D30" s="63"/>
      <c r="E30" s="6"/>
      <c r="F30" s="6"/>
      <c r="G30" s="51"/>
      <c r="H30" s="42"/>
      <c r="I30" s="27" t="e">
        <f t="shared" si="1"/>
        <v>#DIV/0!</v>
      </c>
      <c r="J30" s="27" t="e">
        <f t="shared" si="0"/>
        <v>#DIV/0!</v>
      </c>
    </row>
    <row r="31" spans="1:10" ht="12.75" customHeight="1" hidden="1">
      <c r="A31" s="10" t="s">
        <v>94</v>
      </c>
      <c r="B31" s="10"/>
      <c r="C31" s="11" t="s">
        <v>20</v>
      </c>
      <c r="D31" s="63"/>
      <c r="E31" s="6"/>
      <c r="F31" s="6"/>
      <c r="G31" s="51"/>
      <c r="H31" s="42"/>
      <c r="I31" s="27" t="e">
        <f t="shared" si="1"/>
        <v>#DIV/0!</v>
      </c>
      <c r="J31" s="27" t="e">
        <f t="shared" si="0"/>
        <v>#DIV/0!</v>
      </c>
    </row>
    <row r="32" spans="1:10" ht="12.75" customHeight="1" hidden="1">
      <c r="A32" s="10" t="s">
        <v>21</v>
      </c>
      <c r="B32" s="10"/>
      <c r="C32" s="11" t="s">
        <v>22</v>
      </c>
      <c r="D32" s="63"/>
      <c r="E32" s="6"/>
      <c r="F32" s="6"/>
      <c r="G32" s="51"/>
      <c r="H32" s="42"/>
      <c r="I32" s="27" t="e">
        <f t="shared" si="1"/>
        <v>#DIV/0!</v>
      </c>
      <c r="J32" s="27" t="e">
        <f t="shared" si="0"/>
        <v>#DIV/0!</v>
      </c>
    </row>
    <row r="33" spans="1:10" ht="12.75" customHeight="1" hidden="1">
      <c r="A33" s="10" t="s">
        <v>23</v>
      </c>
      <c r="B33" s="10"/>
      <c r="C33" s="11" t="s">
        <v>24</v>
      </c>
      <c r="D33" s="63"/>
      <c r="E33" s="6"/>
      <c r="F33" s="6"/>
      <c r="G33" s="51"/>
      <c r="H33" s="42"/>
      <c r="I33" s="27" t="e">
        <f t="shared" si="1"/>
        <v>#DIV/0!</v>
      </c>
      <c r="J33" s="27" t="e">
        <f t="shared" si="0"/>
        <v>#DIV/0!</v>
      </c>
    </row>
    <row r="34" spans="1:10" ht="15" customHeight="1" hidden="1">
      <c r="A34" s="10" t="s">
        <v>25</v>
      </c>
      <c r="B34" s="10"/>
      <c r="C34" s="11" t="s">
        <v>26</v>
      </c>
      <c r="D34" s="63"/>
      <c r="E34" s="6"/>
      <c r="F34" s="6"/>
      <c r="G34" s="51"/>
      <c r="H34" s="42"/>
      <c r="I34" s="27" t="e">
        <f t="shared" si="1"/>
        <v>#DIV/0!</v>
      </c>
      <c r="J34" s="27" t="e">
        <f t="shared" si="0"/>
        <v>#DIV/0!</v>
      </c>
    </row>
    <row r="35" spans="1:10" ht="32.25" customHeight="1">
      <c r="A35" s="10" t="s">
        <v>90</v>
      </c>
      <c r="B35" s="10"/>
      <c r="C35" s="11" t="s">
        <v>18</v>
      </c>
      <c r="D35" s="63">
        <v>25</v>
      </c>
      <c r="E35" s="6"/>
      <c r="F35" s="6"/>
      <c r="G35" s="51"/>
      <c r="H35" s="42">
        <v>0</v>
      </c>
      <c r="I35" s="27"/>
      <c r="J35" s="27"/>
    </row>
    <row r="36" spans="1:10" ht="32.25" customHeight="1">
      <c r="A36" s="10" t="s">
        <v>112</v>
      </c>
      <c r="B36" s="10"/>
      <c r="C36" s="11" t="s">
        <v>24</v>
      </c>
      <c r="D36" s="63">
        <v>850</v>
      </c>
      <c r="E36" s="6"/>
      <c r="F36" s="6"/>
      <c r="G36" s="51">
        <v>200</v>
      </c>
      <c r="H36" s="42">
        <v>200</v>
      </c>
      <c r="I36" s="27"/>
      <c r="J36" s="27">
        <f t="shared" si="0"/>
        <v>100</v>
      </c>
    </row>
    <row r="37" spans="1:10" ht="29.25" customHeight="1">
      <c r="A37" s="10" t="s">
        <v>108</v>
      </c>
      <c r="B37" s="10"/>
      <c r="C37" s="11" t="s">
        <v>91</v>
      </c>
      <c r="D37" s="63">
        <v>390</v>
      </c>
      <c r="E37" s="43"/>
      <c r="F37" s="6">
        <v>12.5</v>
      </c>
      <c r="G37" s="51">
        <v>90</v>
      </c>
      <c r="H37" s="42">
        <v>86.5</v>
      </c>
      <c r="I37" s="27">
        <v>0</v>
      </c>
      <c r="J37" s="27">
        <f t="shared" si="0"/>
        <v>96.11111111111111</v>
      </c>
    </row>
    <row r="38" spans="1:10" s="9" customFormat="1" ht="18.75" customHeight="1">
      <c r="A38" s="23" t="s">
        <v>27</v>
      </c>
      <c r="B38" s="24" t="s">
        <v>28</v>
      </c>
      <c r="C38" s="24"/>
      <c r="D38" s="62">
        <f>D39+D40+D41</f>
        <v>4350</v>
      </c>
      <c r="E38" s="23">
        <f>E39+E40+E41</f>
        <v>0</v>
      </c>
      <c r="F38" s="23">
        <f>F39+F40+F41</f>
        <v>3032.7</v>
      </c>
      <c r="G38" s="23">
        <f>G39+G40+G41</f>
        <v>1327.2</v>
      </c>
      <c r="H38" s="37">
        <f>H39+H40+H41</f>
        <v>1120.3999999999999</v>
      </c>
      <c r="I38" s="27">
        <f>H38/G38*100</f>
        <v>84.418324291742</v>
      </c>
      <c r="J38" s="27">
        <f t="shared" si="0"/>
        <v>84.418324291742</v>
      </c>
    </row>
    <row r="39" spans="1:10" s="12" customFormat="1" ht="16.5" customHeight="1">
      <c r="A39" s="10" t="s">
        <v>55</v>
      </c>
      <c r="B39" s="10"/>
      <c r="C39" s="11" t="s">
        <v>29</v>
      </c>
      <c r="D39" s="63">
        <v>300</v>
      </c>
      <c r="E39" s="6"/>
      <c r="F39" s="6">
        <v>200</v>
      </c>
      <c r="G39" s="51">
        <v>102</v>
      </c>
      <c r="H39" s="42">
        <v>80.3</v>
      </c>
      <c r="I39" s="27">
        <v>0</v>
      </c>
      <c r="J39" s="27">
        <f t="shared" si="0"/>
        <v>78.72549019607843</v>
      </c>
    </row>
    <row r="40" spans="1:10" s="12" customFormat="1" ht="24" customHeight="1">
      <c r="A40" s="10" t="s">
        <v>64</v>
      </c>
      <c r="B40" s="10"/>
      <c r="C40" s="11" t="s">
        <v>29</v>
      </c>
      <c r="D40" s="63">
        <v>300</v>
      </c>
      <c r="E40" s="6"/>
      <c r="F40" s="6">
        <v>220</v>
      </c>
      <c r="G40" s="51"/>
      <c r="H40" s="42"/>
      <c r="I40" s="27" t="e">
        <f aca="true" t="shared" si="2" ref="I40:I63">H40/G40*100</f>
        <v>#DIV/0!</v>
      </c>
      <c r="J40" s="27"/>
    </row>
    <row r="41" spans="1:10" ht="15.75" customHeight="1">
      <c r="A41" s="10" t="s">
        <v>61</v>
      </c>
      <c r="B41" s="10"/>
      <c r="C41" s="35" t="s">
        <v>57</v>
      </c>
      <c r="D41" s="56">
        <f>D43+D45+D46+D49</f>
        <v>3750</v>
      </c>
      <c r="E41" s="36">
        <f>E43+E44+E45+E46</f>
        <v>0</v>
      </c>
      <c r="F41" s="36">
        <f>F43+F44+F45+F46</f>
        <v>2612.7</v>
      </c>
      <c r="G41" s="52">
        <f>G43+G45+G46+G49</f>
        <v>1225.2</v>
      </c>
      <c r="H41" s="58">
        <f>H43+H45+H46+H49</f>
        <v>1040.1</v>
      </c>
      <c r="I41" s="27">
        <f t="shared" si="2"/>
        <v>84.89226248775708</v>
      </c>
      <c r="J41" s="27">
        <f t="shared" si="0"/>
        <v>84.89226248775708</v>
      </c>
    </row>
    <row r="42" spans="1:10" ht="25.5" customHeight="1" hidden="1">
      <c r="A42" s="10" t="s">
        <v>30</v>
      </c>
      <c r="B42" s="10"/>
      <c r="C42" s="11" t="s">
        <v>56</v>
      </c>
      <c r="D42" s="63"/>
      <c r="E42" s="6"/>
      <c r="F42" s="6">
        <f>-G3</f>
        <v>0</v>
      </c>
      <c r="G42" s="51">
        <v>0</v>
      </c>
      <c r="H42" s="42"/>
      <c r="I42" s="27" t="e">
        <f t="shared" si="2"/>
        <v>#DIV/0!</v>
      </c>
      <c r="J42" s="27" t="e">
        <f t="shared" si="0"/>
        <v>#DIV/0!</v>
      </c>
    </row>
    <row r="43" spans="1:10" ht="15.75" customHeight="1">
      <c r="A43" s="10" t="s">
        <v>74</v>
      </c>
      <c r="B43" s="10"/>
      <c r="C43" s="11"/>
      <c r="D43" s="63">
        <v>1950</v>
      </c>
      <c r="E43" s="6"/>
      <c r="F43" s="6">
        <v>1060</v>
      </c>
      <c r="G43" s="51">
        <v>970</v>
      </c>
      <c r="H43" s="42">
        <v>958.4</v>
      </c>
      <c r="I43" s="27">
        <f t="shared" si="2"/>
        <v>98.80412371134021</v>
      </c>
      <c r="J43" s="27">
        <f t="shared" si="0"/>
        <v>98.80412371134021</v>
      </c>
    </row>
    <row r="44" spans="1:10" ht="17.25" customHeight="1">
      <c r="A44" s="10">
        <v>0</v>
      </c>
      <c r="B44" s="10"/>
      <c r="C44" s="11"/>
      <c r="D44" s="63"/>
      <c r="E44" s="6"/>
      <c r="F44" s="6">
        <v>300</v>
      </c>
      <c r="G44" s="51"/>
      <c r="H44" s="42"/>
      <c r="I44" s="27" t="e">
        <f t="shared" si="2"/>
        <v>#DIV/0!</v>
      </c>
      <c r="J44" s="27"/>
    </row>
    <row r="45" spans="1:10" ht="16.5" customHeight="1">
      <c r="A45" s="10" t="s">
        <v>76</v>
      </c>
      <c r="B45" s="10"/>
      <c r="C45" s="11"/>
      <c r="D45" s="63">
        <v>50</v>
      </c>
      <c r="E45" s="6"/>
      <c r="F45" s="6">
        <v>60</v>
      </c>
      <c r="G45" s="51">
        <v>5.2</v>
      </c>
      <c r="H45" s="42">
        <v>5.2</v>
      </c>
      <c r="I45" s="27">
        <f t="shared" si="2"/>
        <v>100</v>
      </c>
      <c r="J45" s="27">
        <f t="shared" si="0"/>
        <v>100</v>
      </c>
    </row>
    <row r="46" spans="1:10" ht="15.75" customHeight="1">
      <c r="A46" s="10" t="s">
        <v>77</v>
      </c>
      <c r="B46" s="10"/>
      <c r="C46" s="11"/>
      <c r="D46" s="63">
        <v>1600</v>
      </c>
      <c r="E46" s="6"/>
      <c r="F46" s="6">
        <v>1192.7</v>
      </c>
      <c r="G46" s="51">
        <v>250</v>
      </c>
      <c r="H46" s="42">
        <v>76.5</v>
      </c>
      <c r="I46" s="27">
        <f t="shared" si="2"/>
        <v>30.599999999999998</v>
      </c>
      <c r="J46" s="27">
        <f t="shared" si="0"/>
        <v>30.599999999999998</v>
      </c>
    </row>
    <row r="47" spans="1:10" ht="15.75" customHeight="1" hidden="1">
      <c r="A47" s="10"/>
      <c r="B47" s="10"/>
      <c r="C47" s="11"/>
      <c r="D47" s="63"/>
      <c r="E47" s="6"/>
      <c r="F47" s="6"/>
      <c r="G47" s="51"/>
      <c r="H47" s="42"/>
      <c r="I47" s="27"/>
      <c r="J47" s="27"/>
    </row>
    <row r="48" spans="1:10" ht="15.75" customHeight="1" hidden="1">
      <c r="A48" s="10"/>
      <c r="B48" s="10"/>
      <c r="C48" s="11"/>
      <c r="D48" s="63"/>
      <c r="E48" s="6"/>
      <c r="F48" s="6"/>
      <c r="G48" s="51"/>
      <c r="H48" s="42"/>
      <c r="I48" s="27"/>
      <c r="J48" s="27"/>
    </row>
    <row r="49" spans="1:10" ht="30" customHeight="1">
      <c r="A49" s="10" t="s">
        <v>95</v>
      </c>
      <c r="B49" s="10"/>
      <c r="C49" s="11" t="s">
        <v>57</v>
      </c>
      <c r="D49" s="63">
        <v>150</v>
      </c>
      <c r="E49" s="6"/>
      <c r="F49" s="6"/>
      <c r="G49" s="51"/>
      <c r="H49" s="42">
        <v>0</v>
      </c>
      <c r="I49" s="27"/>
      <c r="J49" s="27"/>
    </row>
    <row r="50" spans="1:10" ht="16.5" customHeight="1">
      <c r="A50" s="25" t="s">
        <v>58</v>
      </c>
      <c r="B50" s="24" t="s">
        <v>52</v>
      </c>
      <c r="C50" s="24"/>
      <c r="D50" s="62">
        <f>D51</f>
        <v>200</v>
      </c>
      <c r="E50" s="23"/>
      <c r="F50" s="23">
        <f>F51</f>
        <v>84.5</v>
      </c>
      <c r="G50" s="46">
        <v>0</v>
      </c>
      <c r="H50" s="37">
        <f>H51</f>
        <v>0</v>
      </c>
      <c r="I50" s="27" t="e">
        <f t="shared" si="2"/>
        <v>#DIV/0!</v>
      </c>
      <c r="J50" s="27">
        <v>0</v>
      </c>
    </row>
    <row r="51" spans="1:10" ht="19.5" customHeight="1">
      <c r="A51" s="10" t="s">
        <v>59</v>
      </c>
      <c r="B51" s="10"/>
      <c r="C51" s="11" t="s">
        <v>53</v>
      </c>
      <c r="D51" s="63">
        <v>200</v>
      </c>
      <c r="E51" s="6"/>
      <c r="F51" s="6">
        <v>84.5</v>
      </c>
      <c r="G51" s="38">
        <v>0</v>
      </c>
      <c r="H51" s="42">
        <v>0</v>
      </c>
      <c r="I51" s="27" t="e">
        <f t="shared" si="2"/>
        <v>#DIV/0!</v>
      </c>
      <c r="J51" s="27">
        <v>0</v>
      </c>
    </row>
    <row r="52" spans="1:10" s="9" customFormat="1" ht="23.25" customHeight="1">
      <c r="A52" s="23" t="s">
        <v>31</v>
      </c>
      <c r="B52" s="24" t="s">
        <v>32</v>
      </c>
      <c r="C52" s="24"/>
      <c r="D52" s="62">
        <v>7293.9</v>
      </c>
      <c r="E52" s="23"/>
      <c r="F52" s="23">
        <f>F54+F55+F56</f>
        <v>6378.2</v>
      </c>
      <c r="G52" s="46">
        <f>G53</f>
        <v>1603.1</v>
      </c>
      <c r="H52" s="37">
        <f>H53</f>
        <v>1410.2000000000003</v>
      </c>
      <c r="I52" s="27">
        <f t="shared" si="2"/>
        <v>87.96706381386066</v>
      </c>
      <c r="J52" s="27">
        <f t="shared" si="0"/>
        <v>87.96706381386066</v>
      </c>
    </row>
    <row r="53" spans="1:10" s="9" customFormat="1" ht="15" customHeight="1">
      <c r="A53" s="10" t="s">
        <v>33</v>
      </c>
      <c r="B53" s="10"/>
      <c r="C53" s="11" t="s">
        <v>34</v>
      </c>
      <c r="D53" s="63">
        <f>D54+D55+D56</f>
        <v>7293</v>
      </c>
      <c r="E53" s="51">
        <f>E54+E55+E56</f>
        <v>0</v>
      </c>
      <c r="F53" s="51">
        <f>F54+F55+F56</f>
        <v>6378.2</v>
      </c>
      <c r="G53" s="51">
        <v>1603.1</v>
      </c>
      <c r="H53" s="42">
        <f>H54+H55+H56</f>
        <v>1410.2000000000003</v>
      </c>
      <c r="I53" s="48">
        <f t="shared" si="2"/>
        <v>87.96706381386066</v>
      </c>
      <c r="J53" s="48">
        <f t="shared" si="0"/>
        <v>87.96706381386066</v>
      </c>
    </row>
    <row r="54" spans="1:10" s="9" customFormat="1" ht="14.25" customHeight="1">
      <c r="A54" s="33" t="s">
        <v>79</v>
      </c>
      <c r="B54" s="31"/>
      <c r="C54" s="31"/>
      <c r="D54" s="57">
        <v>5500</v>
      </c>
      <c r="E54" s="49"/>
      <c r="F54" s="49">
        <v>4622</v>
      </c>
      <c r="G54" s="49">
        <v>1191.5</v>
      </c>
      <c r="H54" s="59">
        <v>1104.9</v>
      </c>
      <c r="I54" s="48">
        <f t="shared" si="2"/>
        <v>92.73185060847672</v>
      </c>
      <c r="J54" s="48">
        <f t="shared" si="0"/>
        <v>92.73185060847672</v>
      </c>
    </row>
    <row r="55" spans="1:10" s="9" customFormat="1" ht="15.75" customHeight="1">
      <c r="A55" s="33" t="s">
        <v>80</v>
      </c>
      <c r="B55" s="31"/>
      <c r="C55" s="31"/>
      <c r="D55" s="57">
        <v>1693</v>
      </c>
      <c r="E55" s="49"/>
      <c r="F55" s="49">
        <v>1496.2</v>
      </c>
      <c r="G55" s="49">
        <v>392.2</v>
      </c>
      <c r="H55" s="59">
        <v>289.4</v>
      </c>
      <c r="I55" s="48">
        <f t="shared" si="2"/>
        <v>73.78888322284548</v>
      </c>
      <c r="J55" s="48">
        <f t="shared" si="0"/>
        <v>73.78888322284548</v>
      </c>
    </row>
    <row r="56" spans="1:10" ht="12.75" customHeight="1">
      <c r="A56" s="32" t="s">
        <v>78</v>
      </c>
      <c r="B56" s="10"/>
      <c r="C56" s="11"/>
      <c r="D56" s="57">
        <v>100</v>
      </c>
      <c r="E56" s="47"/>
      <c r="F56" s="47">
        <v>260</v>
      </c>
      <c r="G56" s="49">
        <v>20</v>
      </c>
      <c r="H56" s="59">
        <v>15.9</v>
      </c>
      <c r="I56" s="48">
        <f t="shared" si="2"/>
        <v>79.5</v>
      </c>
      <c r="J56" s="48">
        <f t="shared" si="0"/>
        <v>79.5</v>
      </c>
    </row>
    <row r="57" spans="1:10" ht="12.75" customHeight="1" hidden="1">
      <c r="A57" s="10" t="s">
        <v>35</v>
      </c>
      <c r="B57" s="10"/>
      <c r="C57" s="11" t="s">
        <v>36</v>
      </c>
      <c r="D57" s="63"/>
      <c r="E57" s="6"/>
      <c r="F57" s="6"/>
      <c r="G57" s="38"/>
      <c r="H57" s="42"/>
      <c r="I57" s="27" t="e">
        <f t="shared" si="2"/>
        <v>#DIV/0!</v>
      </c>
      <c r="J57" s="27" t="e">
        <f t="shared" si="0"/>
        <v>#DIV/0!</v>
      </c>
    </row>
    <row r="58" spans="1:10" ht="12.75" customHeight="1" hidden="1">
      <c r="A58" s="10" t="s">
        <v>37</v>
      </c>
      <c r="B58" s="10"/>
      <c r="C58" s="11" t="s">
        <v>38</v>
      </c>
      <c r="D58" s="63"/>
      <c r="E58" s="6"/>
      <c r="F58" s="6"/>
      <c r="G58" s="38"/>
      <c r="H58" s="42"/>
      <c r="I58" s="27" t="e">
        <f t="shared" si="2"/>
        <v>#DIV/0!</v>
      </c>
      <c r="J58" s="27" t="e">
        <f t="shared" si="0"/>
        <v>#DIV/0!</v>
      </c>
    </row>
    <row r="59" spans="1:10" ht="25.5" customHeight="1" hidden="1">
      <c r="A59" s="10" t="s">
        <v>39</v>
      </c>
      <c r="B59" s="10"/>
      <c r="C59" s="11" t="s">
        <v>40</v>
      </c>
      <c r="D59" s="63"/>
      <c r="E59" s="6"/>
      <c r="F59" s="6"/>
      <c r="G59" s="38"/>
      <c r="H59" s="42"/>
      <c r="I59" s="27" t="e">
        <f t="shared" si="2"/>
        <v>#DIV/0!</v>
      </c>
      <c r="J59" s="27" t="e">
        <f t="shared" si="0"/>
        <v>#DIV/0!</v>
      </c>
    </row>
    <row r="60" spans="1:10" ht="14.25" customHeight="1">
      <c r="A60" s="25" t="s">
        <v>70</v>
      </c>
      <c r="B60" s="23">
        <v>1001</v>
      </c>
      <c r="C60" s="26"/>
      <c r="D60" s="62">
        <f>D61</f>
        <v>370</v>
      </c>
      <c r="E60" s="23">
        <f>E61</f>
        <v>0</v>
      </c>
      <c r="F60" s="23">
        <f>F61</f>
        <v>120</v>
      </c>
      <c r="G60" s="23">
        <f>G61</f>
        <v>60</v>
      </c>
      <c r="H60" s="37">
        <f>H61</f>
        <v>43</v>
      </c>
      <c r="I60" s="27">
        <f t="shared" si="2"/>
        <v>71.66666666666667</v>
      </c>
      <c r="J60" s="27">
        <f t="shared" si="0"/>
        <v>71.66666666666667</v>
      </c>
    </row>
    <row r="61" spans="1:10" ht="24.75" customHeight="1">
      <c r="A61" s="10" t="s">
        <v>71</v>
      </c>
      <c r="B61" s="10"/>
      <c r="C61" s="11" t="s">
        <v>72</v>
      </c>
      <c r="D61" s="63">
        <v>370</v>
      </c>
      <c r="E61" s="6"/>
      <c r="F61" s="6">
        <v>120</v>
      </c>
      <c r="G61" s="38">
        <v>60</v>
      </c>
      <c r="H61" s="42">
        <v>43</v>
      </c>
      <c r="I61" s="27">
        <f t="shared" si="2"/>
        <v>71.66666666666667</v>
      </c>
      <c r="J61" s="27">
        <f t="shared" si="0"/>
        <v>71.66666666666667</v>
      </c>
    </row>
    <row r="62" spans="1:10" s="9" customFormat="1" ht="12.75" customHeight="1">
      <c r="A62" s="23" t="s">
        <v>41</v>
      </c>
      <c r="B62" s="24" t="s">
        <v>73</v>
      </c>
      <c r="C62" s="24"/>
      <c r="D62" s="62">
        <f>SUM(D63:D63)</f>
        <v>250</v>
      </c>
      <c r="E62" s="23"/>
      <c r="F62" s="23">
        <f>SUM(F63:F63)</f>
        <v>203</v>
      </c>
      <c r="G62" s="46">
        <v>45</v>
      </c>
      <c r="H62" s="37">
        <v>29.8</v>
      </c>
      <c r="I62" s="27">
        <f t="shared" si="2"/>
        <v>66.22222222222223</v>
      </c>
      <c r="J62" s="27">
        <f t="shared" si="0"/>
        <v>66.22222222222223</v>
      </c>
    </row>
    <row r="63" spans="1:10" ht="12.75" customHeight="1">
      <c r="A63" s="10" t="s">
        <v>42</v>
      </c>
      <c r="B63" s="10"/>
      <c r="C63" s="11" t="s">
        <v>73</v>
      </c>
      <c r="D63" s="63">
        <v>250</v>
      </c>
      <c r="E63" s="6"/>
      <c r="F63" s="6">
        <v>203</v>
      </c>
      <c r="G63" s="38">
        <v>45</v>
      </c>
      <c r="H63" s="42">
        <v>29.8</v>
      </c>
      <c r="I63" s="27">
        <f t="shared" si="2"/>
        <v>66.22222222222223</v>
      </c>
      <c r="J63" s="27">
        <f t="shared" si="0"/>
        <v>66.22222222222223</v>
      </c>
    </row>
    <row r="64" spans="1:10" ht="12.75" customHeight="1">
      <c r="A64" s="10"/>
      <c r="B64" s="10"/>
      <c r="C64" s="11"/>
      <c r="D64" s="63"/>
      <c r="E64" s="6"/>
      <c r="F64" s="6"/>
      <c r="G64" s="38"/>
      <c r="H64" s="42"/>
      <c r="I64" s="27"/>
      <c r="J64" s="27"/>
    </row>
    <row r="65" spans="1:10" ht="0.75" customHeight="1">
      <c r="A65" s="10"/>
      <c r="B65" s="10"/>
      <c r="C65" s="11"/>
      <c r="D65" s="63"/>
      <c r="E65" s="6"/>
      <c r="F65" s="6"/>
      <c r="G65" s="38"/>
      <c r="H65" s="42"/>
      <c r="I65" s="27" t="e">
        <f>H65/G65*100</f>
        <v>#DIV/0!</v>
      </c>
      <c r="J65" s="27" t="e">
        <f t="shared" si="0"/>
        <v>#DIV/0!</v>
      </c>
    </row>
    <row r="66" spans="1:10" ht="14.25" customHeight="1" hidden="1">
      <c r="A66" s="23"/>
      <c r="B66" s="23"/>
      <c r="C66" s="26"/>
      <c r="D66" s="62"/>
      <c r="E66" s="23"/>
      <c r="F66" s="23"/>
      <c r="G66" s="37"/>
      <c r="H66" s="37"/>
      <c r="I66" s="27" t="e">
        <f>H66/G66*100</f>
        <v>#DIV/0!</v>
      </c>
      <c r="J66" s="27" t="e">
        <f t="shared" si="0"/>
        <v>#DIV/0!</v>
      </c>
    </row>
    <row r="67" spans="1:10" ht="14.25" customHeight="1" hidden="1">
      <c r="A67" s="10"/>
      <c r="B67" s="10"/>
      <c r="C67" s="11"/>
      <c r="D67" s="63"/>
      <c r="E67" s="6"/>
      <c r="F67" s="6"/>
      <c r="G67" s="42"/>
      <c r="H67" s="42"/>
      <c r="I67" s="27" t="e">
        <f>H67/G67*100</f>
        <v>#DIV/0!</v>
      </c>
      <c r="J67" s="27" t="e">
        <f t="shared" si="0"/>
        <v>#DIV/0!</v>
      </c>
    </row>
    <row r="68" spans="1:10" s="9" customFormat="1" ht="12.75" customHeight="1">
      <c r="A68" s="13" t="s">
        <v>43</v>
      </c>
      <c r="B68" s="13"/>
      <c r="C68" s="7"/>
      <c r="D68" s="62">
        <f>D17+D23+D25+D28+D38+D50+D52+D60+D62</f>
        <v>23554.8</v>
      </c>
      <c r="E68" s="37">
        <f>E17+E23+E25+E28+E38+E50+E52+E60+E62</f>
        <v>0</v>
      </c>
      <c r="F68" s="37">
        <f>F17+F23+F25+F28+F38+F50+F52+F60+F62</f>
        <v>15646</v>
      </c>
      <c r="G68" s="37">
        <f>G17+G23+G25+G28+G38+G50+G52+G60+G62</f>
        <v>5334.200000000001</v>
      </c>
      <c r="H68" s="37">
        <f>H17+H23+H25+H28+H38+H50+H52+H60+H62</f>
        <v>4375.3</v>
      </c>
      <c r="I68" s="27">
        <f>H68/G68*100</f>
        <v>82.02354617374675</v>
      </c>
      <c r="J68" s="27">
        <f t="shared" si="0"/>
        <v>82.02354617374675</v>
      </c>
    </row>
    <row r="69" spans="4:5" ht="12.75">
      <c r="D69" s="28"/>
      <c r="E69" s="28"/>
    </row>
  </sheetData>
  <mergeCells count="11">
    <mergeCell ref="A7:D7"/>
    <mergeCell ref="H14:H15"/>
    <mergeCell ref="C1:D1"/>
    <mergeCell ref="A14:A16"/>
    <mergeCell ref="B14:B16"/>
    <mergeCell ref="C14:C16"/>
    <mergeCell ref="D14:D16"/>
    <mergeCell ref="J14:J15"/>
    <mergeCell ref="I14:I16"/>
    <mergeCell ref="F14:F16"/>
    <mergeCell ref="G14:G16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A2">
      <selection activeCell="B4" sqref="B4:E4"/>
    </sheetView>
  </sheetViews>
  <sheetFormatPr defaultColWidth="9.00390625" defaultRowHeight="12.75"/>
  <cols>
    <col min="1" max="1" width="36.25390625" style="1" customWidth="1"/>
    <col min="2" max="2" width="6.375" style="1" customWidth="1"/>
    <col min="3" max="3" width="5.25390625" style="2" customWidth="1"/>
    <col min="4" max="4" width="8.75390625" style="1" customWidth="1"/>
    <col min="5" max="6" width="8.875" style="1" customWidth="1"/>
    <col min="7" max="9" width="9.00390625" style="1" customWidth="1"/>
    <col min="10" max="16384" width="9.125" style="1" customWidth="1"/>
  </cols>
  <sheetData>
    <row r="1" spans="3:7" ht="12.75">
      <c r="C1" s="91" t="s">
        <v>44</v>
      </c>
      <c r="D1" s="91"/>
      <c r="E1" s="19"/>
      <c r="F1" s="19"/>
      <c r="G1" s="19"/>
    </row>
    <row r="2" spans="2:7" ht="12.75">
      <c r="B2" s="21" t="s">
        <v>48</v>
      </c>
      <c r="C2" s="3"/>
      <c r="D2" s="3"/>
      <c r="E2" s="3"/>
      <c r="F2" s="3"/>
      <c r="G2" s="3"/>
    </row>
    <row r="3" spans="1:7" ht="12.75" customHeight="1">
      <c r="A3" s="3"/>
      <c r="B3" s="3" t="s">
        <v>47</v>
      </c>
      <c r="C3" s="3"/>
      <c r="D3" s="3"/>
      <c r="E3" s="19"/>
      <c r="F3" s="19"/>
      <c r="G3" s="19"/>
    </row>
    <row r="4" spans="1:7" ht="12.75" customHeight="1">
      <c r="A4" s="3"/>
      <c r="B4" s="100" t="s">
        <v>97</v>
      </c>
      <c r="C4" s="100"/>
      <c r="D4" s="100"/>
      <c r="E4" s="100"/>
      <c r="F4" s="20"/>
      <c r="G4" s="20"/>
    </row>
    <row r="5" spans="1:7" ht="12.75" customHeight="1">
      <c r="A5" s="3"/>
      <c r="B5" s="3"/>
      <c r="C5" s="4"/>
      <c r="D5" s="4"/>
      <c r="E5" s="4"/>
      <c r="F5" s="4"/>
      <c r="G5" s="4"/>
    </row>
    <row r="6" spans="1:7" ht="18" customHeight="1">
      <c r="A6" s="5" t="s">
        <v>62</v>
      </c>
      <c r="B6" s="5"/>
      <c r="C6" s="5"/>
      <c r="D6" s="5"/>
      <c r="E6" s="17"/>
      <c r="F6" s="17"/>
      <c r="G6" s="17"/>
    </row>
    <row r="7" spans="1:7" ht="12.75" customHeight="1" hidden="1">
      <c r="A7" s="88" t="s">
        <v>49</v>
      </c>
      <c r="B7" s="88"/>
      <c r="C7" s="88"/>
      <c r="D7" s="88"/>
      <c r="E7" s="18"/>
      <c r="F7" s="18"/>
      <c r="G7" s="18"/>
    </row>
    <row r="8" spans="1:7" ht="12.75" customHeight="1">
      <c r="A8" s="22" t="s">
        <v>63</v>
      </c>
      <c r="B8" s="22"/>
      <c r="C8" s="22"/>
      <c r="D8" s="22"/>
      <c r="E8" s="18"/>
      <c r="F8" s="18"/>
      <c r="G8" s="18"/>
    </row>
    <row r="9" spans="1:7" ht="12.75" customHeight="1">
      <c r="A9" s="22" t="s">
        <v>96</v>
      </c>
      <c r="B9" s="22"/>
      <c r="C9" s="22"/>
      <c r="D9" s="22"/>
      <c r="E9" s="18"/>
      <c r="F9" s="18"/>
      <c r="G9" s="18"/>
    </row>
    <row r="10" spans="1:2" ht="12" customHeight="1">
      <c r="A10" s="5"/>
      <c r="B10" s="5"/>
    </row>
    <row r="11" spans="1:2" ht="0.75" customHeight="1">
      <c r="A11" s="5"/>
      <c r="B11" s="5"/>
    </row>
    <row r="12" spans="1:2" ht="12" customHeight="1" hidden="1">
      <c r="A12" s="5"/>
      <c r="B12" s="5"/>
    </row>
    <row r="13" spans="1:2" ht="12" customHeight="1" hidden="1">
      <c r="A13" s="5"/>
      <c r="B13" s="5"/>
    </row>
    <row r="14" spans="1:9" ht="21" customHeight="1">
      <c r="A14" s="92" t="s">
        <v>0</v>
      </c>
      <c r="B14" s="92" t="s">
        <v>1</v>
      </c>
      <c r="C14" s="92" t="s">
        <v>2</v>
      </c>
      <c r="D14" s="82" t="s">
        <v>67</v>
      </c>
      <c r="E14" s="82" t="s">
        <v>82</v>
      </c>
      <c r="F14" s="98" t="s">
        <v>83</v>
      </c>
      <c r="G14" s="102" t="s">
        <v>84</v>
      </c>
      <c r="H14" s="79" t="s">
        <v>85</v>
      </c>
      <c r="I14" s="79" t="s">
        <v>81</v>
      </c>
    </row>
    <row r="15" spans="1:9" ht="33.75" customHeight="1">
      <c r="A15" s="93"/>
      <c r="B15" s="93"/>
      <c r="C15" s="93"/>
      <c r="D15" s="83"/>
      <c r="E15" s="83"/>
      <c r="F15" s="99"/>
      <c r="G15" s="103"/>
      <c r="H15" s="80"/>
      <c r="I15" s="81"/>
    </row>
    <row r="16" spans="1:9" ht="9.75" customHeight="1" hidden="1">
      <c r="A16" s="94"/>
      <c r="B16" s="94"/>
      <c r="C16" s="94"/>
      <c r="D16" s="84"/>
      <c r="E16" s="84"/>
      <c r="F16" s="101"/>
      <c r="G16" s="39"/>
      <c r="H16" s="81"/>
      <c r="I16" s="30"/>
    </row>
    <row r="17" spans="1:9" s="9" customFormat="1" ht="21.75" customHeight="1">
      <c r="A17" s="23" t="s">
        <v>3</v>
      </c>
      <c r="B17" s="24" t="s">
        <v>4</v>
      </c>
      <c r="C17" s="24"/>
      <c r="D17" s="23">
        <f>D18+D19+D20+D21+D22</f>
        <v>7397.1</v>
      </c>
      <c r="E17" s="23">
        <f>E18+E19+E20+E21+E22</f>
        <v>3389.7</v>
      </c>
      <c r="F17" s="37">
        <f>F18+F19+F21+F22</f>
        <v>3430.9</v>
      </c>
      <c r="G17" s="40">
        <f>G18+G19+G20+G21+G22</f>
        <v>3113.6</v>
      </c>
      <c r="H17" s="27">
        <f>G17/F17*100</f>
        <v>90.75169780524061</v>
      </c>
      <c r="I17" s="27">
        <f aca="true" t="shared" si="0" ref="I17:I34">G17/D17*100</f>
        <v>42.09217125630314</v>
      </c>
    </row>
    <row r="18" spans="1:9" s="9" customFormat="1" ht="40.5" customHeight="1">
      <c r="A18" s="34" t="s">
        <v>50</v>
      </c>
      <c r="B18" s="8"/>
      <c r="C18" s="11" t="s">
        <v>51</v>
      </c>
      <c r="D18" s="6">
        <v>200</v>
      </c>
      <c r="E18" s="6">
        <v>100</v>
      </c>
      <c r="F18" s="42">
        <v>100</v>
      </c>
      <c r="G18" s="41">
        <v>56</v>
      </c>
      <c r="H18" s="27">
        <f>G18/F18*100</f>
        <v>56.00000000000001</v>
      </c>
      <c r="I18" s="27">
        <f t="shared" si="0"/>
        <v>28.000000000000004</v>
      </c>
    </row>
    <row r="19" spans="1:9" ht="24" customHeight="1">
      <c r="A19" s="10" t="s">
        <v>5</v>
      </c>
      <c r="B19" s="10"/>
      <c r="C19" s="11" t="s">
        <v>6</v>
      </c>
      <c r="D19" s="6">
        <v>6897.1</v>
      </c>
      <c r="E19" s="6">
        <v>3139.7</v>
      </c>
      <c r="F19" s="42">
        <v>3215.9</v>
      </c>
      <c r="G19" s="41">
        <v>2964</v>
      </c>
      <c r="H19" s="27">
        <f>G19/F19*100</f>
        <v>92.16704499518019</v>
      </c>
      <c r="I19" s="27">
        <f t="shared" si="0"/>
        <v>42.97458352061011</v>
      </c>
    </row>
    <row r="20" spans="1:9" ht="15.75" customHeight="1" hidden="1">
      <c r="A20" s="10"/>
      <c r="B20" s="10"/>
      <c r="C20" s="11"/>
      <c r="D20" s="6"/>
      <c r="E20" s="6">
        <v>0</v>
      </c>
      <c r="F20" s="42">
        <v>0</v>
      </c>
      <c r="G20" s="41"/>
      <c r="H20" s="27" t="e">
        <f>G20/F20*100</f>
        <v>#DIV/0!</v>
      </c>
      <c r="I20" s="27" t="e">
        <f t="shared" si="0"/>
        <v>#DIV/0!</v>
      </c>
    </row>
    <row r="21" spans="1:9" ht="18" customHeight="1">
      <c r="A21" s="14" t="s">
        <v>7</v>
      </c>
      <c r="B21" s="14"/>
      <c r="C21" s="15" t="s">
        <v>68</v>
      </c>
      <c r="D21" s="16">
        <v>100</v>
      </c>
      <c r="E21" s="6">
        <v>50</v>
      </c>
      <c r="F21" s="42"/>
      <c r="G21" s="41">
        <v>0</v>
      </c>
      <c r="H21" s="27"/>
      <c r="I21" s="27">
        <f t="shared" si="0"/>
        <v>0</v>
      </c>
    </row>
    <row r="22" spans="1:9" ht="13.5" customHeight="1">
      <c r="A22" s="10" t="s">
        <v>8</v>
      </c>
      <c r="B22" s="10"/>
      <c r="C22" s="11" t="s">
        <v>69</v>
      </c>
      <c r="D22" s="6">
        <v>200</v>
      </c>
      <c r="E22" s="6">
        <v>100</v>
      </c>
      <c r="F22" s="42">
        <v>115</v>
      </c>
      <c r="G22" s="41">
        <v>93.6</v>
      </c>
      <c r="H22" s="27">
        <f aca="true" t="shared" si="1" ref="H22:H34">G22/F22*100</f>
        <v>81.39130434782608</v>
      </c>
      <c r="I22" s="27">
        <f t="shared" si="0"/>
        <v>46.8</v>
      </c>
    </row>
    <row r="23" spans="1:9" ht="18" customHeight="1">
      <c r="A23" s="25" t="s">
        <v>45</v>
      </c>
      <c r="B23" s="24" t="s">
        <v>60</v>
      </c>
      <c r="C23" s="26"/>
      <c r="D23" s="23">
        <f>D24</f>
        <v>164.4</v>
      </c>
      <c r="E23" s="23">
        <f>E24</f>
        <v>79.7</v>
      </c>
      <c r="F23" s="37">
        <f>F24</f>
        <v>81.8</v>
      </c>
      <c r="G23" s="40">
        <f>G24</f>
        <v>64</v>
      </c>
      <c r="H23" s="27">
        <f t="shared" si="1"/>
        <v>78.239608801956</v>
      </c>
      <c r="I23" s="27">
        <f t="shared" si="0"/>
        <v>38.9294403892944</v>
      </c>
    </row>
    <row r="24" spans="1:9" ht="25.5" customHeight="1">
      <c r="A24" s="10" t="s">
        <v>46</v>
      </c>
      <c r="B24" s="10"/>
      <c r="C24" s="11" t="s">
        <v>54</v>
      </c>
      <c r="D24" s="6">
        <v>164.4</v>
      </c>
      <c r="E24" s="6">
        <v>79.7</v>
      </c>
      <c r="F24" s="42">
        <v>81.8</v>
      </c>
      <c r="G24" s="41">
        <v>64</v>
      </c>
      <c r="H24" s="27">
        <f t="shared" si="1"/>
        <v>78.239608801956</v>
      </c>
      <c r="I24" s="27">
        <f t="shared" si="0"/>
        <v>38.9294403892944</v>
      </c>
    </row>
    <row r="25" spans="1:9" s="9" customFormat="1" ht="25.5" customHeight="1">
      <c r="A25" s="23" t="s">
        <v>9</v>
      </c>
      <c r="B25" s="24" t="s">
        <v>10</v>
      </c>
      <c r="C25" s="24"/>
      <c r="D25" s="23">
        <f>D26+D27</f>
        <v>200</v>
      </c>
      <c r="E25" s="23">
        <f>E26+E27</f>
        <v>50</v>
      </c>
      <c r="F25" s="37">
        <f>F26+F27</f>
        <v>75</v>
      </c>
      <c r="G25" s="23">
        <f>G26+G27</f>
        <v>69</v>
      </c>
      <c r="H25" s="27">
        <f t="shared" si="1"/>
        <v>92</v>
      </c>
      <c r="I25" s="27">
        <f t="shared" si="0"/>
        <v>34.5</v>
      </c>
    </row>
    <row r="26" spans="1:9" ht="24" customHeight="1">
      <c r="A26" s="10" t="s">
        <v>11</v>
      </c>
      <c r="B26" s="10"/>
      <c r="C26" s="11" t="s">
        <v>12</v>
      </c>
      <c r="D26" s="6">
        <v>50</v>
      </c>
      <c r="E26" s="6">
        <v>25</v>
      </c>
      <c r="F26" s="42">
        <v>50</v>
      </c>
      <c r="G26" s="41">
        <v>48.3</v>
      </c>
      <c r="H26" s="27">
        <f t="shared" si="1"/>
        <v>96.6</v>
      </c>
      <c r="I26" s="27">
        <f t="shared" si="0"/>
        <v>96.6</v>
      </c>
    </row>
    <row r="27" spans="1:9" ht="23.25" customHeight="1">
      <c r="A27" s="10" t="s">
        <v>13</v>
      </c>
      <c r="B27" s="10"/>
      <c r="C27" s="11" t="s">
        <v>14</v>
      </c>
      <c r="D27" s="6">
        <v>150</v>
      </c>
      <c r="E27" s="6">
        <v>25</v>
      </c>
      <c r="F27" s="42">
        <v>25</v>
      </c>
      <c r="G27" s="41">
        <v>20.7</v>
      </c>
      <c r="H27" s="27">
        <f t="shared" si="1"/>
        <v>82.8</v>
      </c>
      <c r="I27" s="27">
        <f t="shared" si="0"/>
        <v>13.799999999999999</v>
      </c>
    </row>
    <row r="28" spans="1:9" s="9" customFormat="1" ht="15.75" customHeight="1">
      <c r="A28" s="23" t="s">
        <v>15</v>
      </c>
      <c r="B28" s="24" t="s">
        <v>16</v>
      </c>
      <c r="C28" s="24"/>
      <c r="D28" s="23">
        <f>SUM(D29:D34)</f>
        <v>106.8</v>
      </c>
      <c r="E28" s="23">
        <f>SUM(E29:E34)</f>
        <v>53.4</v>
      </c>
      <c r="F28" s="37">
        <f>SUM(F29:F34)</f>
        <v>60.9</v>
      </c>
      <c r="G28" s="40">
        <f>G29+G35</f>
        <v>21</v>
      </c>
      <c r="H28" s="27">
        <f t="shared" si="1"/>
        <v>34.48275862068966</v>
      </c>
      <c r="I28" s="27">
        <f t="shared" si="0"/>
        <v>19.662921348314608</v>
      </c>
    </row>
    <row r="29" spans="1:9" ht="17.25" customHeight="1">
      <c r="A29" s="10" t="s">
        <v>66</v>
      </c>
      <c r="B29" s="10"/>
      <c r="C29" s="11" t="s">
        <v>18</v>
      </c>
      <c r="D29" s="6">
        <v>106.8</v>
      </c>
      <c r="E29" s="6">
        <v>53.4</v>
      </c>
      <c r="F29" s="42">
        <v>60.9</v>
      </c>
      <c r="G29" s="41">
        <v>21</v>
      </c>
      <c r="H29" s="27">
        <f t="shared" si="1"/>
        <v>34.48275862068966</v>
      </c>
      <c r="I29" s="27">
        <f t="shared" si="0"/>
        <v>19.662921348314608</v>
      </c>
    </row>
    <row r="30" spans="1:9" ht="12.75" customHeight="1" hidden="1">
      <c r="A30" s="10" t="s">
        <v>17</v>
      </c>
      <c r="B30" s="10"/>
      <c r="C30" s="11" t="s">
        <v>20</v>
      </c>
      <c r="D30" s="6"/>
      <c r="E30" s="6"/>
      <c r="F30" s="42"/>
      <c r="G30" s="41"/>
      <c r="H30" s="27" t="e">
        <f t="shared" si="1"/>
        <v>#DIV/0!</v>
      </c>
      <c r="I30" s="27" t="e">
        <f t="shared" si="0"/>
        <v>#DIV/0!</v>
      </c>
    </row>
    <row r="31" spans="1:9" ht="12.75" customHeight="1" hidden="1">
      <c r="A31" s="10" t="s">
        <v>19</v>
      </c>
      <c r="B31" s="10"/>
      <c r="C31" s="11" t="s">
        <v>22</v>
      </c>
      <c r="D31" s="6"/>
      <c r="E31" s="6"/>
      <c r="F31" s="42"/>
      <c r="G31" s="41"/>
      <c r="H31" s="27" t="e">
        <f t="shared" si="1"/>
        <v>#DIV/0!</v>
      </c>
      <c r="I31" s="27" t="e">
        <f t="shared" si="0"/>
        <v>#DIV/0!</v>
      </c>
    </row>
    <row r="32" spans="1:9" ht="12.75" customHeight="1" hidden="1">
      <c r="A32" s="10" t="s">
        <v>21</v>
      </c>
      <c r="B32" s="10"/>
      <c r="C32" s="11" t="s">
        <v>24</v>
      </c>
      <c r="D32" s="6"/>
      <c r="E32" s="6"/>
      <c r="F32" s="42"/>
      <c r="G32" s="41"/>
      <c r="H32" s="27" t="e">
        <f t="shared" si="1"/>
        <v>#DIV/0!</v>
      </c>
      <c r="I32" s="27" t="e">
        <f t="shared" si="0"/>
        <v>#DIV/0!</v>
      </c>
    </row>
    <row r="33" spans="1:9" ht="12.75" customHeight="1" hidden="1">
      <c r="A33" s="10" t="s">
        <v>23</v>
      </c>
      <c r="B33" s="10"/>
      <c r="C33" s="11" t="s">
        <v>26</v>
      </c>
      <c r="D33" s="6"/>
      <c r="E33" s="6"/>
      <c r="F33" s="42"/>
      <c r="G33" s="41"/>
      <c r="H33" s="27" t="e">
        <f t="shared" si="1"/>
        <v>#DIV/0!</v>
      </c>
      <c r="I33" s="27" t="e">
        <f t="shared" si="0"/>
        <v>#DIV/0!</v>
      </c>
    </row>
    <row r="34" spans="1:9" ht="15" customHeight="1" hidden="1">
      <c r="A34" s="10" t="s">
        <v>25</v>
      </c>
      <c r="B34" s="10"/>
      <c r="C34" s="11" t="s">
        <v>86</v>
      </c>
      <c r="D34" s="6"/>
      <c r="E34" s="6"/>
      <c r="F34" s="42"/>
      <c r="G34" s="41"/>
      <c r="H34" s="27" t="e">
        <f t="shared" si="1"/>
        <v>#DIV/0!</v>
      </c>
      <c r="I34" s="27" t="e">
        <f t="shared" si="0"/>
        <v>#DIV/0!</v>
      </c>
    </row>
    <row r="35" spans="1:9" ht="15" customHeight="1">
      <c r="A35" s="10" t="s">
        <v>23</v>
      </c>
      <c r="B35" s="10"/>
      <c r="C35" s="24"/>
      <c r="D35" s="43">
        <v>0</v>
      </c>
      <c r="E35" s="6">
        <v>0</v>
      </c>
      <c r="F35" s="42"/>
      <c r="G35" s="41">
        <v>0</v>
      </c>
      <c r="H35" s="27">
        <v>0</v>
      </c>
      <c r="I35" s="27">
        <v>0</v>
      </c>
    </row>
    <row r="36" spans="1:9" s="9" customFormat="1" ht="18.75" customHeight="1">
      <c r="A36" s="23" t="s">
        <v>27</v>
      </c>
      <c r="B36" s="24" t="s">
        <v>28</v>
      </c>
      <c r="C36" s="11" t="s">
        <v>29</v>
      </c>
      <c r="D36" s="23">
        <f>D37+D38+D39</f>
        <v>3300</v>
      </c>
      <c r="E36" s="23">
        <f>E37+E38+E39</f>
        <v>1830</v>
      </c>
      <c r="F36" s="37">
        <f>F37+F38+F39</f>
        <v>2350</v>
      </c>
      <c r="G36" s="40">
        <f>G37+G38+G39</f>
        <v>1949.3999999999999</v>
      </c>
      <c r="H36" s="27">
        <f>G36/F36*100</f>
        <v>82.9531914893617</v>
      </c>
      <c r="I36" s="27">
        <f aca="true" t="shared" si="2" ref="I36:I58">G36/D36*100</f>
        <v>59.07272727272726</v>
      </c>
    </row>
    <row r="37" spans="1:9" s="12" customFormat="1" ht="16.5" customHeight="1">
      <c r="A37" s="10" t="s">
        <v>55</v>
      </c>
      <c r="B37" s="10"/>
      <c r="C37" s="11" t="s">
        <v>29</v>
      </c>
      <c r="D37" s="6">
        <v>300</v>
      </c>
      <c r="E37" s="6">
        <v>100</v>
      </c>
      <c r="F37" s="42">
        <v>100</v>
      </c>
      <c r="G37" s="41"/>
      <c r="H37" s="27">
        <v>0</v>
      </c>
      <c r="I37" s="27">
        <f t="shared" si="2"/>
        <v>0</v>
      </c>
    </row>
    <row r="38" spans="1:9" s="12" customFormat="1" ht="24" customHeight="1">
      <c r="A38" s="10" t="s">
        <v>64</v>
      </c>
      <c r="B38" s="10"/>
      <c r="C38" s="35" t="s">
        <v>57</v>
      </c>
      <c r="D38" s="6">
        <v>300</v>
      </c>
      <c r="E38" s="6">
        <v>130</v>
      </c>
      <c r="F38" s="42">
        <v>130</v>
      </c>
      <c r="G38" s="41">
        <v>50.5</v>
      </c>
      <c r="H38" s="27">
        <f aca="true" t="shared" si="3" ref="H38:H58">G38/F38*100</f>
        <v>38.84615384615385</v>
      </c>
      <c r="I38" s="27">
        <f t="shared" si="2"/>
        <v>16.833333333333332</v>
      </c>
    </row>
    <row r="39" spans="1:9" ht="15.75" customHeight="1">
      <c r="A39" s="10" t="s">
        <v>61</v>
      </c>
      <c r="B39" s="10"/>
      <c r="C39" s="11" t="s">
        <v>56</v>
      </c>
      <c r="D39" s="36">
        <f>D41+D42+D43+D44</f>
        <v>2700</v>
      </c>
      <c r="E39" s="36">
        <f>E41+E42+E43+E44</f>
        <v>1600</v>
      </c>
      <c r="F39" s="36">
        <f>F41+F42+F43+F44</f>
        <v>2120</v>
      </c>
      <c r="G39" s="36">
        <f>G41+G42+G43+G44</f>
        <v>1898.8999999999999</v>
      </c>
      <c r="H39" s="27">
        <f t="shared" si="3"/>
        <v>89.57075471698113</v>
      </c>
      <c r="I39" s="27">
        <f t="shared" si="2"/>
        <v>70.32962962962962</v>
      </c>
    </row>
    <row r="40" spans="1:9" ht="25.5" customHeight="1" hidden="1">
      <c r="A40" s="10" t="s">
        <v>30</v>
      </c>
      <c r="B40" s="10"/>
      <c r="C40" s="11"/>
      <c r="D40" s="6"/>
      <c r="E40" s="6">
        <f>-F3</f>
        <v>0</v>
      </c>
      <c r="F40" s="42">
        <v>0</v>
      </c>
      <c r="G40" s="41"/>
      <c r="H40" s="27" t="e">
        <f t="shared" si="3"/>
        <v>#DIV/0!</v>
      </c>
      <c r="I40" s="27" t="e">
        <f t="shared" si="2"/>
        <v>#DIV/0!</v>
      </c>
    </row>
    <row r="41" spans="1:9" ht="15.75" customHeight="1">
      <c r="A41" s="10" t="s">
        <v>74</v>
      </c>
      <c r="B41" s="10"/>
      <c r="C41" s="11"/>
      <c r="D41" s="6">
        <v>1400</v>
      </c>
      <c r="E41" s="6">
        <v>855</v>
      </c>
      <c r="F41" s="42">
        <v>855</v>
      </c>
      <c r="G41" s="41">
        <v>802.4</v>
      </c>
      <c r="H41" s="27">
        <f t="shared" si="3"/>
        <v>93.84795321637426</v>
      </c>
      <c r="I41" s="27">
        <f t="shared" si="2"/>
        <v>57.31428571428572</v>
      </c>
    </row>
    <row r="42" spans="1:9" ht="17.25" customHeight="1">
      <c r="A42" s="10" t="s">
        <v>75</v>
      </c>
      <c r="B42" s="10"/>
      <c r="C42" s="11"/>
      <c r="D42" s="6">
        <v>300</v>
      </c>
      <c r="E42" s="6">
        <v>300</v>
      </c>
      <c r="F42" s="42">
        <v>300</v>
      </c>
      <c r="G42" s="41">
        <v>246.2</v>
      </c>
      <c r="H42" s="27">
        <f t="shared" si="3"/>
        <v>82.06666666666666</v>
      </c>
      <c r="I42" s="27">
        <f t="shared" si="2"/>
        <v>82.06666666666666</v>
      </c>
    </row>
    <row r="43" spans="1:9" ht="16.5" customHeight="1">
      <c r="A43" s="10" t="s">
        <v>76</v>
      </c>
      <c r="B43" s="10"/>
      <c r="C43" s="11"/>
      <c r="D43" s="6">
        <v>50</v>
      </c>
      <c r="E43" s="6">
        <v>50</v>
      </c>
      <c r="F43" s="42">
        <v>60</v>
      </c>
      <c r="G43" s="41">
        <v>36.1</v>
      </c>
      <c r="H43" s="27">
        <f t="shared" si="3"/>
        <v>60.16666666666667</v>
      </c>
      <c r="I43" s="27">
        <f t="shared" si="2"/>
        <v>72.2</v>
      </c>
    </row>
    <row r="44" spans="1:9" ht="15.75" customHeight="1">
      <c r="A44" s="10" t="s">
        <v>77</v>
      </c>
      <c r="B44" s="10"/>
      <c r="C44" s="24"/>
      <c r="D44" s="6">
        <v>950</v>
      </c>
      <c r="E44" s="6">
        <v>395</v>
      </c>
      <c r="F44" s="42">
        <v>905</v>
      </c>
      <c r="G44" s="41">
        <v>814.2</v>
      </c>
      <c r="H44" s="27">
        <f t="shared" si="3"/>
        <v>89.96685082872928</v>
      </c>
      <c r="I44" s="27">
        <f t="shared" si="2"/>
        <v>85.70526315789473</v>
      </c>
    </row>
    <row r="45" spans="1:9" ht="16.5" customHeight="1">
      <c r="A45" s="25" t="s">
        <v>58</v>
      </c>
      <c r="B45" s="24" t="s">
        <v>52</v>
      </c>
      <c r="C45" s="11" t="s">
        <v>53</v>
      </c>
      <c r="D45" s="23">
        <f>D46</f>
        <v>72</v>
      </c>
      <c r="E45" s="23">
        <f>E46</f>
        <v>72</v>
      </c>
      <c r="F45" s="37">
        <v>84.5</v>
      </c>
      <c r="G45" s="40">
        <f>G46</f>
        <v>0</v>
      </c>
      <c r="H45" s="27">
        <f t="shared" si="3"/>
        <v>0</v>
      </c>
      <c r="I45" s="27">
        <f t="shared" si="2"/>
        <v>0</v>
      </c>
    </row>
    <row r="46" spans="1:9" ht="19.5" customHeight="1">
      <c r="A46" s="10" t="s">
        <v>59</v>
      </c>
      <c r="B46" s="10"/>
      <c r="C46" s="24"/>
      <c r="D46" s="6">
        <v>72</v>
      </c>
      <c r="E46" s="6">
        <v>72</v>
      </c>
      <c r="F46" s="42">
        <v>84.5</v>
      </c>
      <c r="G46" s="41">
        <v>0</v>
      </c>
      <c r="H46" s="27">
        <f t="shared" si="3"/>
        <v>0</v>
      </c>
      <c r="I46" s="27">
        <f t="shared" si="2"/>
        <v>0</v>
      </c>
    </row>
    <row r="47" spans="1:9" s="9" customFormat="1" ht="23.25" customHeight="1">
      <c r="A47" s="23" t="s">
        <v>31</v>
      </c>
      <c r="B47" s="24" t="s">
        <v>32</v>
      </c>
      <c r="C47" s="11" t="s">
        <v>34</v>
      </c>
      <c r="D47" s="23">
        <f>D48</f>
        <v>6200</v>
      </c>
      <c r="E47" s="23">
        <f>E49+E50+E51</f>
        <v>2964.5</v>
      </c>
      <c r="F47" s="37">
        <f>F48</f>
        <v>3113.8</v>
      </c>
      <c r="G47" s="40">
        <f>G48</f>
        <v>2898</v>
      </c>
      <c r="H47" s="27">
        <f t="shared" si="3"/>
        <v>93.06956130772689</v>
      </c>
      <c r="I47" s="27">
        <f t="shared" si="2"/>
        <v>46.74193548387097</v>
      </c>
    </row>
    <row r="48" spans="1:9" s="9" customFormat="1" ht="15" customHeight="1">
      <c r="A48" s="10" t="s">
        <v>33</v>
      </c>
      <c r="B48" s="10"/>
      <c r="C48" s="31"/>
      <c r="D48" s="6">
        <f>D49+D50+D51</f>
        <v>6200</v>
      </c>
      <c r="E48" s="6">
        <f>E49+E50+E51</f>
        <v>2964.5</v>
      </c>
      <c r="F48" s="42">
        <f>F49+F50+F51</f>
        <v>3113.8</v>
      </c>
      <c r="G48" s="41">
        <f>G49+G50+G51</f>
        <v>2898</v>
      </c>
      <c r="H48" s="27">
        <f t="shared" si="3"/>
        <v>93.06956130772689</v>
      </c>
      <c r="I48" s="27">
        <f t="shared" si="2"/>
        <v>46.74193548387097</v>
      </c>
    </row>
    <row r="49" spans="1:9" s="9" customFormat="1" ht="14.25" customHeight="1">
      <c r="A49" s="33" t="s">
        <v>79</v>
      </c>
      <c r="B49" s="31"/>
      <c r="C49" s="31"/>
      <c r="D49" s="38">
        <v>4508.8</v>
      </c>
      <c r="E49" s="38">
        <v>2184</v>
      </c>
      <c r="F49" s="42">
        <v>2242.3</v>
      </c>
      <c r="G49" s="41">
        <v>2098.6</v>
      </c>
      <c r="H49" s="27">
        <f t="shared" si="3"/>
        <v>93.59140168576906</v>
      </c>
      <c r="I49" s="27">
        <f t="shared" si="2"/>
        <v>46.544535131298794</v>
      </c>
    </row>
    <row r="50" spans="1:9" s="9" customFormat="1" ht="15.75" customHeight="1">
      <c r="A50" s="33" t="s">
        <v>80</v>
      </c>
      <c r="B50" s="31"/>
      <c r="C50" s="11"/>
      <c r="D50" s="38">
        <v>1491.2</v>
      </c>
      <c r="E50" s="38">
        <v>660.5</v>
      </c>
      <c r="F50" s="42">
        <v>691.5</v>
      </c>
      <c r="G50" s="41">
        <v>678.4</v>
      </c>
      <c r="H50" s="27">
        <f t="shared" si="3"/>
        <v>98.1055676066522</v>
      </c>
      <c r="I50" s="27">
        <f t="shared" si="2"/>
        <v>45.493562231759654</v>
      </c>
    </row>
    <row r="51" spans="1:9" ht="12.75" customHeight="1">
      <c r="A51" s="32" t="s">
        <v>78</v>
      </c>
      <c r="B51" s="10"/>
      <c r="C51" s="11" t="s">
        <v>36</v>
      </c>
      <c r="D51" s="6">
        <v>200</v>
      </c>
      <c r="E51" s="6">
        <v>120</v>
      </c>
      <c r="F51" s="42">
        <v>180</v>
      </c>
      <c r="G51" s="41">
        <v>121</v>
      </c>
      <c r="H51" s="27">
        <f t="shared" si="3"/>
        <v>67.22222222222223</v>
      </c>
      <c r="I51" s="27">
        <f t="shared" si="2"/>
        <v>60.5</v>
      </c>
    </row>
    <row r="52" spans="1:9" ht="12.75" customHeight="1" hidden="1">
      <c r="A52" s="10" t="s">
        <v>35</v>
      </c>
      <c r="B52" s="10"/>
      <c r="C52" s="11" t="s">
        <v>38</v>
      </c>
      <c r="D52" s="6"/>
      <c r="E52" s="6"/>
      <c r="F52" s="42"/>
      <c r="G52" s="41"/>
      <c r="H52" s="27" t="e">
        <f t="shared" si="3"/>
        <v>#DIV/0!</v>
      </c>
      <c r="I52" s="27" t="e">
        <f t="shared" si="2"/>
        <v>#DIV/0!</v>
      </c>
    </row>
    <row r="53" spans="1:9" ht="12.75" customHeight="1" hidden="1">
      <c r="A53" s="10" t="s">
        <v>37</v>
      </c>
      <c r="B53" s="10"/>
      <c r="C53" s="11" t="s">
        <v>40</v>
      </c>
      <c r="D53" s="6"/>
      <c r="E53" s="6"/>
      <c r="F53" s="42"/>
      <c r="G53" s="41"/>
      <c r="H53" s="27" t="e">
        <f t="shared" si="3"/>
        <v>#DIV/0!</v>
      </c>
      <c r="I53" s="27" t="e">
        <f t="shared" si="2"/>
        <v>#DIV/0!</v>
      </c>
    </row>
    <row r="54" spans="1:9" ht="25.5" customHeight="1" hidden="1">
      <c r="A54" s="10" t="s">
        <v>39</v>
      </c>
      <c r="B54" s="10"/>
      <c r="C54" s="26"/>
      <c r="D54" s="6"/>
      <c r="E54" s="6"/>
      <c r="F54" s="42"/>
      <c r="G54" s="41"/>
      <c r="H54" s="27" t="e">
        <f t="shared" si="3"/>
        <v>#DIV/0!</v>
      </c>
      <c r="I54" s="27" t="e">
        <f t="shared" si="2"/>
        <v>#DIV/0!</v>
      </c>
    </row>
    <row r="55" spans="1:9" ht="14.25" customHeight="1">
      <c r="A55" s="25" t="s">
        <v>70</v>
      </c>
      <c r="B55" s="23">
        <v>1001</v>
      </c>
      <c r="C55" s="11" t="s">
        <v>72</v>
      </c>
      <c r="D55" s="23">
        <v>160</v>
      </c>
      <c r="E55" s="23">
        <f>E56</f>
        <v>80</v>
      </c>
      <c r="F55" s="37">
        <f>F56</f>
        <v>80</v>
      </c>
      <c r="G55" s="40">
        <f>G56</f>
        <v>61.9</v>
      </c>
      <c r="H55" s="27">
        <f t="shared" si="3"/>
        <v>77.375</v>
      </c>
      <c r="I55" s="27">
        <f t="shared" si="2"/>
        <v>38.6875</v>
      </c>
    </row>
    <row r="56" spans="1:9" ht="24.75" customHeight="1">
      <c r="A56" s="10" t="s">
        <v>71</v>
      </c>
      <c r="B56" s="10"/>
      <c r="C56" s="24"/>
      <c r="D56" s="6">
        <v>160</v>
      </c>
      <c r="E56" s="6">
        <v>80</v>
      </c>
      <c r="F56" s="42">
        <v>80</v>
      </c>
      <c r="G56" s="41">
        <v>61.9</v>
      </c>
      <c r="H56" s="27">
        <f t="shared" si="3"/>
        <v>77.375</v>
      </c>
      <c r="I56" s="27">
        <f t="shared" si="2"/>
        <v>38.6875</v>
      </c>
    </row>
    <row r="57" spans="1:9" s="9" customFormat="1" ht="12.75" customHeight="1">
      <c r="A57" s="23" t="s">
        <v>41</v>
      </c>
      <c r="B57" s="24" t="s">
        <v>73</v>
      </c>
      <c r="C57" s="11" t="s">
        <v>73</v>
      </c>
      <c r="D57" s="23">
        <f>SUM(D58:D58)</f>
        <v>250</v>
      </c>
      <c r="E57" s="23">
        <f>SUM(E58:E58)</f>
        <v>143</v>
      </c>
      <c r="F57" s="37">
        <f>SUM(F58:F58)</f>
        <v>153</v>
      </c>
      <c r="G57" s="40">
        <f>G58</f>
        <v>94.1</v>
      </c>
      <c r="H57" s="27">
        <f t="shared" si="3"/>
        <v>61.503267973856204</v>
      </c>
      <c r="I57" s="27">
        <f t="shared" si="2"/>
        <v>37.63999999999999</v>
      </c>
    </row>
    <row r="58" spans="1:9" ht="12.75" customHeight="1">
      <c r="A58" s="10" t="s">
        <v>42</v>
      </c>
      <c r="B58" s="10"/>
      <c r="C58" s="11"/>
      <c r="D58" s="6">
        <v>250</v>
      </c>
      <c r="E58" s="6">
        <v>143</v>
      </c>
      <c r="F58" s="42">
        <v>153</v>
      </c>
      <c r="G58" s="41">
        <v>94.1</v>
      </c>
      <c r="H58" s="27">
        <f t="shared" si="3"/>
        <v>61.503267973856204</v>
      </c>
      <c r="I58" s="27">
        <f t="shared" si="2"/>
        <v>37.63999999999999</v>
      </c>
    </row>
    <row r="59" spans="1:9" ht="12.75" customHeight="1">
      <c r="A59" s="10"/>
      <c r="B59" s="10"/>
      <c r="C59" s="11"/>
      <c r="D59" s="6"/>
      <c r="E59" s="6"/>
      <c r="F59" s="42"/>
      <c r="G59" s="41"/>
      <c r="H59" s="27"/>
      <c r="I59" s="27"/>
    </row>
    <row r="60" spans="1:9" ht="0.75" customHeight="1">
      <c r="A60" s="10"/>
      <c r="B60" s="10"/>
      <c r="C60" s="26"/>
      <c r="D60" s="6"/>
      <c r="E60" s="6"/>
      <c r="F60" s="42"/>
      <c r="G60" s="41"/>
      <c r="H60" s="27" t="e">
        <f>G60/F60*100</f>
        <v>#DIV/0!</v>
      </c>
      <c r="I60" s="27" t="e">
        <f>G60/D60*100</f>
        <v>#DIV/0!</v>
      </c>
    </row>
    <row r="61" spans="1:9" ht="14.25" customHeight="1" hidden="1">
      <c r="A61" s="23"/>
      <c r="B61" s="23"/>
      <c r="C61" s="11"/>
      <c r="D61" s="23"/>
      <c r="E61" s="23"/>
      <c r="F61" s="37"/>
      <c r="G61" s="40"/>
      <c r="H61" s="27" t="e">
        <f>G61/F61*100</f>
        <v>#DIV/0!</v>
      </c>
      <c r="I61" s="27" t="e">
        <f>G61/D61*100</f>
        <v>#DIV/0!</v>
      </c>
    </row>
    <row r="62" spans="1:9" ht="14.25" customHeight="1" hidden="1">
      <c r="A62" s="10"/>
      <c r="B62" s="10"/>
      <c r="C62" s="7"/>
      <c r="D62" s="6"/>
      <c r="E62" s="6"/>
      <c r="F62" s="42"/>
      <c r="G62" s="41"/>
      <c r="H62" s="27" t="e">
        <f>G62/F62*100</f>
        <v>#DIV/0!</v>
      </c>
      <c r="I62" s="27" t="e">
        <f>G62/D62*100</f>
        <v>#DIV/0!</v>
      </c>
    </row>
    <row r="63" spans="1:9" s="9" customFormat="1" ht="12.75" customHeight="1">
      <c r="A63" s="13" t="s">
        <v>43</v>
      </c>
      <c r="B63" s="13"/>
      <c r="C63" s="2"/>
      <c r="D63" s="37">
        <f>D17+D23+D25+D28+D36+D45+D47+D55+D57</f>
        <v>17850.3</v>
      </c>
      <c r="E63" s="37">
        <f>E17+E23+E25+E28+E36+E45+E47+E55+E57</f>
        <v>8662.3</v>
      </c>
      <c r="F63" s="37">
        <f>F17+F23+F25+F28+F36+F45+F47+F55+F57</f>
        <v>9429.900000000001</v>
      </c>
      <c r="G63" s="40">
        <f>G17+G23+G25+G28+G36+G45+G47+G55+G57</f>
        <v>8271</v>
      </c>
      <c r="H63" s="27">
        <f>G63/F63*100</f>
        <v>87.71036808449718</v>
      </c>
      <c r="I63" s="27">
        <f>G63/D63*100</f>
        <v>46.335355708307425</v>
      </c>
    </row>
    <row r="64" ht="12.75">
      <c r="D64" s="28"/>
    </row>
  </sheetData>
  <mergeCells count="12">
    <mergeCell ref="C1:D1"/>
    <mergeCell ref="A14:A16"/>
    <mergeCell ref="B14:B16"/>
    <mergeCell ref="C14:C16"/>
    <mergeCell ref="D14:D16"/>
    <mergeCell ref="I14:I15"/>
    <mergeCell ref="H14:H16"/>
    <mergeCell ref="B4:E4"/>
    <mergeCell ref="E14:E16"/>
    <mergeCell ref="F14:F16"/>
    <mergeCell ref="A7:D7"/>
    <mergeCell ref="G14:G15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G33" sqref="G33:G3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2"/>
  <sheetViews>
    <sheetView workbookViewId="0" topLeftCell="A24">
      <selection activeCell="B9" sqref="B9"/>
    </sheetView>
  </sheetViews>
  <sheetFormatPr defaultColWidth="9.00390625" defaultRowHeight="12.75"/>
  <cols>
    <col min="1" max="1" width="36.25390625" style="1" customWidth="1"/>
    <col min="2" max="2" width="6.375" style="1" customWidth="1"/>
    <col min="3" max="3" width="7.375" style="2" customWidth="1"/>
    <col min="4" max="4" width="9.375" style="1" customWidth="1"/>
    <col min="5" max="5" width="8.75390625" style="1" hidden="1" customWidth="1"/>
    <col min="6" max="6" width="8.875" style="1" hidden="1" customWidth="1"/>
    <col min="7" max="7" width="10.625" style="1" customWidth="1"/>
    <col min="8" max="8" width="10.75390625" style="1" customWidth="1"/>
    <col min="9" max="9" width="9.00390625" style="1" hidden="1" customWidth="1"/>
    <col min="10" max="10" width="9.125" style="1" customWidth="1"/>
    <col min="11" max="11" width="8.75390625" style="1" customWidth="1"/>
    <col min="12" max="16384" width="9.125" style="1" customWidth="1"/>
  </cols>
  <sheetData>
    <row r="1" spans="3:8" ht="12.75">
      <c r="C1" s="91"/>
      <c r="D1" s="91"/>
      <c r="E1" s="19"/>
      <c r="F1" s="19"/>
      <c r="G1" s="19"/>
      <c r="H1" s="19"/>
    </row>
    <row r="2" spans="2:8" ht="12.75">
      <c r="B2" s="21"/>
      <c r="C2" s="3"/>
      <c r="D2" s="3"/>
      <c r="E2" s="3"/>
      <c r="F2" s="3"/>
      <c r="G2" s="3"/>
      <c r="H2" s="3"/>
    </row>
    <row r="3" spans="1:8" ht="12.75" customHeight="1">
      <c r="A3" s="3"/>
      <c r="B3" s="3"/>
      <c r="C3" s="3"/>
      <c r="D3" s="3"/>
      <c r="E3" s="3"/>
      <c r="F3" s="19"/>
      <c r="G3" s="19"/>
      <c r="H3" s="19"/>
    </row>
    <row r="4" spans="1:8" ht="12.75" customHeight="1">
      <c r="A4" s="3"/>
      <c r="B4" s="3"/>
      <c r="C4" s="3"/>
      <c r="D4" s="3"/>
      <c r="E4" s="3"/>
      <c r="F4" s="3"/>
      <c r="G4" s="20"/>
      <c r="H4" s="20"/>
    </row>
    <row r="5" spans="1:8" ht="12.75" customHeight="1">
      <c r="A5" s="3"/>
      <c r="B5" s="3"/>
      <c r="C5" s="4"/>
      <c r="D5" s="4"/>
      <c r="E5" s="4"/>
      <c r="F5" s="4"/>
      <c r="G5" s="4"/>
      <c r="H5" s="4"/>
    </row>
    <row r="6" spans="1:8" ht="18" customHeight="1">
      <c r="A6" s="5" t="s">
        <v>62</v>
      </c>
      <c r="B6" s="5"/>
      <c r="C6" s="5"/>
      <c r="D6" s="5"/>
      <c r="E6" s="5"/>
      <c r="F6" s="17"/>
      <c r="G6" s="17"/>
      <c r="H6" s="17"/>
    </row>
    <row r="7" spans="1:8" ht="12.75" customHeight="1" hidden="1">
      <c r="A7" s="88" t="s">
        <v>49</v>
      </c>
      <c r="B7" s="88"/>
      <c r="C7" s="88"/>
      <c r="D7" s="88"/>
      <c r="E7" s="18"/>
      <c r="F7" s="18"/>
      <c r="G7" s="18"/>
      <c r="H7" s="18"/>
    </row>
    <row r="8" spans="1:8" ht="21" customHeight="1">
      <c r="A8" s="22" t="s">
        <v>63</v>
      </c>
      <c r="B8" s="22"/>
      <c r="C8" s="22"/>
      <c r="D8" s="22"/>
      <c r="E8" s="22"/>
      <c r="F8" s="18"/>
      <c r="G8" s="18"/>
      <c r="H8" s="18"/>
    </row>
    <row r="9" spans="1:8" ht="19.5" customHeight="1">
      <c r="A9" s="5" t="s">
        <v>103</v>
      </c>
      <c r="B9" s="22"/>
      <c r="C9" s="22"/>
      <c r="D9" s="22"/>
      <c r="E9" s="22"/>
      <c r="F9" s="18"/>
      <c r="G9" s="18"/>
      <c r="H9" s="18"/>
    </row>
    <row r="10" spans="1:2" ht="12" customHeight="1">
      <c r="A10" s="5"/>
      <c r="B10" s="5"/>
    </row>
    <row r="11" spans="1:2" ht="0.75" customHeight="1">
      <c r="A11" s="5"/>
      <c r="B11" s="5"/>
    </row>
    <row r="12" spans="1:2" ht="12" customHeight="1" hidden="1">
      <c r="A12" s="5"/>
      <c r="B12" s="5"/>
    </row>
    <row r="13" spans="1:2" ht="12" customHeight="1" hidden="1">
      <c r="A13" s="5"/>
      <c r="B13" s="5"/>
    </row>
    <row r="14" spans="1:11" ht="21" customHeight="1">
      <c r="A14" s="92" t="s">
        <v>0</v>
      </c>
      <c r="B14" s="92" t="s">
        <v>1</v>
      </c>
      <c r="C14" s="92" t="s">
        <v>2</v>
      </c>
      <c r="D14" s="82" t="s">
        <v>89</v>
      </c>
      <c r="E14" s="44"/>
      <c r="F14" s="82" t="s">
        <v>87</v>
      </c>
      <c r="G14" s="85" t="s">
        <v>98</v>
      </c>
      <c r="H14" s="85" t="s">
        <v>99</v>
      </c>
      <c r="I14" s="79" t="s">
        <v>88</v>
      </c>
      <c r="J14" s="77" t="s">
        <v>100</v>
      </c>
      <c r="K14" s="77" t="s">
        <v>105</v>
      </c>
    </row>
    <row r="15" spans="1:11" ht="45" customHeight="1">
      <c r="A15" s="93"/>
      <c r="B15" s="93"/>
      <c r="C15" s="93"/>
      <c r="D15" s="83"/>
      <c r="E15" s="45"/>
      <c r="F15" s="83"/>
      <c r="G15" s="86"/>
      <c r="H15" s="86"/>
      <c r="I15" s="80"/>
      <c r="J15" s="78"/>
      <c r="K15" s="78"/>
    </row>
    <row r="16" spans="1:11" ht="9.75" customHeight="1" hidden="1">
      <c r="A16" s="94"/>
      <c r="B16" s="94"/>
      <c r="C16" s="94"/>
      <c r="D16" s="84"/>
      <c r="E16" s="29"/>
      <c r="F16" s="84"/>
      <c r="G16" s="87"/>
      <c r="H16" s="50"/>
      <c r="I16" s="81"/>
      <c r="J16" s="30"/>
      <c r="K16" s="30"/>
    </row>
    <row r="17" spans="1:11" s="9" customFormat="1" ht="21.75" customHeight="1">
      <c r="A17" s="23" t="s">
        <v>3</v>
      </c>
      <c r="B17" s="24" t="s">
        <v>4</v>
      </c>
      <c r="C17" s="24"/>
      <c r="D17" s="23">
        <f>D18+D19+D20+D21+D22</f>
        <v>8177</v>
      </c>
      <c r="E17" s="23"/>
      <c r="F17" s="23">
        <f>F18+F19+F20+F21+F22</f>
        <v>5517.7</v>
      </c>
      <c r="G17" s="23">
        <f>G18+G19+G21+G22</f>
        <v>3657</v>
      </c>
      <c r="H17" s="23">
        <f>H18+H19+H20+H21+H22</f>
        <v>3114.7</v>
      </c>
      <c r="I17" s="27">
        <f>H17/G17*100</f>
        <v>85.17090511348098</v>
      </c>
      <c r="J17" s="27">
        <f aca="true" t="shared" si="0" ref="J17:J25">H17/G17*100</f>
        <v>85.17090511348098</v>
      </c>
      <c r="K17" s="27">
        <f>H17/D17*100</f>
        <v>38.09098691451632</v>
      </c>
    </row>
    <row r="18" spans="1:11" s="9" customFormat="1" ht="40.5" customHeight="1">
      <c r="A18" s="34" t="s">
        <v>50</v>
      </c>
      <c r="B18" s="8"/>
      <c r="C18" s="11" t="s">
        <v>51</v>
      </c>
      <c r="D18" s="6">
        <v>200</v>
      </c>
      <c r="E18" s="6"/>
      <c r="F18" s="6">
        <v>150</v>
      </c>
      <c r="G18" s="51">
        <v>100</v>
      </c>
      <c r="H18" s="51">
        <v>54</v>
      </c>
      <c r="I18" s="27">
        <f>H18/G18*100</f>
        <v>54</v>
      </c>
      <c r="J18" s="27">
        <f t="shared" si="0"/>
        <v>54</v>
      </c>
      <c r="K18" s="27">
        <f aca="true" t="shared" si="1" ref="K18:K71">H18/D18*100</f>
        <v>27</v>
      </c>
    </row>
    <row r="19" spans="1:11" ht="24" customHeight="1">
      <c r="A19" s="10" t="s">
        <v>5</v>
      </c>
      <c r="B19" s="10"/>
      <c r="C19" s="11" t="s">
        <v>6</v>
      </c>
      <c r="D19" s="6">
        <v>7476</v>
      </c>
      <c r="E19" s="6"/>
      <c r="F19" s="6">
        <v>5197.7</v>
      </c>
      <c r="G19" s="51">
        <v>3356</v>
      </c>
      <c r="H19" s="51">
        <v>2983</v>
      </c>
      <c r="I19" s="27">
        <f>H19/G19*100</f>
        <v>88.8855780691299</v>
      </c>
      <c r="J19" s="27">
        <f t="shared" si="0"/>
        <v>88.8855780691299</v>
      </c>
      <c r="K19" s="27">
        <f t="shared" si="1"/>
        <v>39.901016586409845</v>
      </c>
    </row>
    <row r="20" spans="1:11" ht="15.75" customHeight="1" hidden="1">
      <c r="A20" s="10"/>
      <c r="B20" s="10"/>
      <c r="C20" s="11"/>
      <c r="D20" s="6"/>
      <c r="E20" s="6"/>
      <c r="F20" s="6">
        <v>0</v>
      </c>
      <c r="G20" s="51">
        <v>0</v>
      </c>
      <c r="H20" s="51"/>
      <c r="I20" s="27" t="e">
        <f>H20/G20*100</f>
        <v>#DIV/0!</v>
      </c>
      <c r="J20" s="27" t="e">
        <f t="shared" si="0"/>
        <v>#DIV/0!</v>
      </c>
      <c r="K20" s="27" t="e">
        <f t="shared" si="1"/>
        <v>#DIV/0!</v>
      </c>
    </row>
    <row r="21" spans="1:11" ht="18" customHeight="1">
      <c r="A21" s="14" t="s">
        <v>7</v>
      </c>
      <c r="B21" s="14"/>
      <c r="C21" s="15" t="s">
        <v>68</v>
      </c>
      <c r="D21" s="16">
        <v>101</v>
      </c>
      <c r="E21" s="16"/>
      <c r="F21" s="6">
        <v>30</v>
      </c>
      <c r="G21" s="51">
        <v>1</v>
      </c>
      <c r="H21" s="51">
        <v>0</v>
      </c>
      <c r="I21" s="27"/>
      <c r="J21" s="27">
        <f t="shared" si="0"/>
        <v>0</v>
      </c>
      <c r="K21" s="27">
        <f t="shared" si="1"/>
        <v>0</v>
      </c>
    </row>
    <row r="22" spans="1:11" ht="13.5" customHeight="1">
      <c r="A22" s="10" t="s">
        <v>8</v>
      </c>
      <c r="B22" s="10"/>
      <c r="C22" s="11" t="s">
        <v>69</v>
      </c>
      <c r="D22" s="6">
        <v>400</v>
      </c>
      <c r="E22" s="6"/>
      <c r="F22" s="6">
        <v>140</v>
      </c>
      <c r="G22" s="51">
        <v>200</v>
      </c>
      <c r="H22" s="51">
        <v>77.7</v>
      </c>
      <c r="I22" s="27">
        <f aca="true" t="shared" si="2" ref="I22:I34">H22/G22*100</f>
        <v>38.85</v>
      </c>
      <c r="J22" s="27">
        <f t="shared" si="0"/>
        <v>38.85</v>
      </c>
      <c r="K22" s="27">
        <f t="shared" si="1"/>
        <v>19.425</v>
      </c>
    </row>
    <row r="23" spans="1:11" ht="18" customHeight="1">
      <c r="A23" s="25" t="s">
        <v>45</v>
      </c>
      <c r="B23" s="24" t="s">
        <v>60</v>
      </c>
      <c r="C23" s="26"/>
      <c r="D23" s="23">
        <f>D24</f>
        <v>290.4</v>
      </c>
      <c r="E23" s="23"/>
      <c r="F23" s="23">
        <f>F24</f>
        <v>123.1</v>
      </c>
      <c r="G23" s="23">
        <f>G24</f>
        <v>167.9</v>
      </c>
      <c r="H23" s="23">
        <f>H24</f>
        <v>93.7</v>
      </c>
      <c r="I23" s="27">
        <f t="shared" si="2"/>
        <v>55.80702799285289</v>
      </c>
      <c r="J23" s="27">
        <f t="shared" si="0"/>
        <v>55.80702799285289</v>
      </c>
      <c r="K23" s="27">
        <f t="shared" si="1"/>
        <v>32.26584022038568</v>
      </c>
    </row>
    <row r="24" spans="1:11" ht="25.5" customHeight="1">
      <c r="A24" s="10" t="s">
        <v>46</v>
      </c>
      <c r="B24" s="10"/>
      <c r="C24" s="11" t="s">
        <v>54</v>
      </c>
      <c r="D24" s="6">
        <v>290.4</v>
      </c>
      <c r="E24" s="6"/>
      <c r="F24" s="6">
        <v>123.1</v>
      </c>
      <c r="G24" s="51">
        <v>167.9</v>
      </c>
      <c r="H24" s="51">
        <v>93.7</v>
      </c>
      <c r="I24" s="27">
        <f t="shared" si="2"/>
        <v>55.80702799285289</v>
      </c>
      <c r="J24" s="27">
        <f t="shared" si="0"/>
        <v>55.80702799285289</v>
      </c>
      <c r="K24" s="27">
        <f t="shared" si="1"/>
        <v>32.26584022038568</v>
      </c>
    </row>
    <row r="25" spans="1:11" s="9" customFormat="1" ht="25.5" customHeight="1">
      <c r="A25" s="23" t="s">
        <v>9</v>
      </c>
      <c r="B25" s="24" t="s">
        <v>10</v>
      </c>
      <c r="C25" s="24"/>
      <c r="D25" s="23">
        <f>D26+D27</f>
        <v>700</v>
      </c>
      <c r="E25" s="23"/>
      <c r="F25" s="23">
        <f>F26+F27</f>
        <v>86.7</v>
      </c>
      <c r="G25" s="23">
        <f>G26+G27</f>
        <v>300</v>
      </c>
      <c r="H25" s="23">
        <f>H26+H27</f>
        <v>0</v>
      </c>
      <c r="I25" s="27">
        <f t="shared" si="2"/>
        <v>0</v>
      </c>
      <c r="J25" s="27">
        <f t="shared" si="0"/>
        <v>0</v>
      </c>
      <c r="K25" s="27">
        <f t="shared" si="1"/>
        <v>0</v>
      </c>
    </row>
    <row r="26" spans="1:11" ht="24" customHeight="1">
      <c r="A26" s="10" t="s">
        <v>11</v>
      </c>
      <c r="B26" s="10"/>
      <c r="C26" s="11" t="s">
        <v>12</v>
      </c>
      <c r="D26" s="6">
        <v>200</v>
      </c>
      <c r="E26" s="6"/>
      <c r="F26" s="6">
        <v>50</v>
      </c>
      <c r="G26" s="51">
        <v>50</v>
      </c>
      <c r="H26" s="51">
        <v>0</v>
      </c>
      <c r="I26" s="27">
        <f t="shared" si="2"/>
        <v>0</v>
      </c>
      <c r="J26" s="27">
        <v>0</v>
      </c>
      <c r="K26" s="27">
        <f t="shared" si="1"/>
        <v>0</v>
      </c>
    </row>
    <row r="27" spans="1:11" ht="23.25" customHeight="1">
      <c r="A27" s="10" t="s">
        <v>13</v>
      </c>
      <c r="B27" s="10"/>
      <c r="C27" s="11" t="s">
        <v>14</v>
      </c>
      <c r="D27" s="6">
        <v>500</v>
      </c>
      <c r="E27" s="6"/>
      <c r="F27" s="6">
        <v>36.7</v>
      </c>
      <c r="G27" s="51">
        <v>250</v>
      </c>
      <c r="H27" s="51">
        <v>0</v>
      </c>
      <c r="I27" s="27">
        <f t="shared" si="2"/>
        <v>0</v>
      </c>
      <c r="J27" s="27">
        <f aca="true" t="shared" si="3" ref="J27:J34">H27/G27*100</f>
        <v>0</v>
      </c>
      <c r="K27" s="27">
        <f t="shared" si="1"/>
        <v>0</v>
      </c>
    </row>
    <row r="28" spans="1:11" s="9" customFormat="1" ht="15.75" customHeight="1">
      <c r="A28" s="23" t="s">
        <v>15</v>
      </c>
      <c r="B28" s="24" t="s">
        <v>16</v>
      </c>
      <c r="C28" s="24"/>
      <c r="D28" s="23">
        <f>D29+D35+D36+D37+D38</f>
        <v>305.8</v>
      </c>
      <c r="E28" s="23">
        <f>E29+E35+E36+E37+E38</f>
        <v>0</v>
      </c>
      <c r="F28" s="23">
        <f>F29+F35+F36+F37+F38</f>
        <v>100.1</v>
      </c>
      <c r="G28" s="23">
        <f>G29+G35+G36+G37+G38</f>
        <v>107</v>
      </c>
      <c r="H28" s="23">
        <f>H29+H35+H36+H37+H38</f>
        <v>8.7</v>
      </c>
      <c r="I28" s="27">
        <f t="shared" si="2"/>
        <v>8.130841121495326</v>
      </c>
      <c r="J28" s="27">
        <f t="shared" si="3"/>
        <v>8.130841121495326</v>
      </c>
      <c r="K28" s="27">
        <f t="shared" si="1"/>
        <v>2.844996729888816</v>
      </c>
    </row>
    <row r="29" spans="1:11" ht="25.5" customHeight="1">
      <c r="A29" s="10" t="s">
        <v>92</v>
      </c>
      <c r="B29" s="10"/>
      <c r="C29" s="11" t="s">
        <v>65</v>
      </c>
      <c r="D29" s="6">
        <v>112.9</v>
      </c>
      <c r="E29" s="6"/>
      <c r="F29" s="6">
        <v>87.6</v>
      </c>
      <c r="G29" s="51">
        <v>57</v>
      </c>
      <c r="H29" s="51">
        <v>8.7</v>
      </c>
      <c r="I29" s="27">
        <f t="shared" si="2"/>
        <v>15.263157894736839</v>
      </c>
      <c r="J29" s="27">
        <f t="shared" si="3"/>
        <v>15.263157894736839</v>
      </c>
      <c r="K29" s="27">
        <f t="shared" si="1"/>
        <v>7.70593445527015</v>
      </c>
    </row>
    <row r="30" spans="1:11" ht="12.75" customHeight="1" hidden="1">
      <c r="A30" s="10" t="s">
        <v>93</v>
      </c>
      <c r="B30" s="10"/>
      <c r="C30" s="11" t="s">
        <v>18</v>
      </c>
      <c r="D30" s="6"/>
      <c r="E30" s="6"/>
      <c r="F30" s="6"/>
      <c r="G30" s="51"/>
      <c r="H30" s="51"/>
      <c r="I30" s="27" t="e">
        <f t="shared" si="2"/>
        <v>#DIV/0!</v>
      </c>
      <c r="J30" s="27" t="e">
        <f t="shared" si="3"/>
        <v>#DIV/0!</v>
      </c>
      <c r="K30" s="27" t="e">
        <f t="shared" si="1"/>
        <v>#DIV/0!</v>
      </c>
    </row>
    <row r="31" spans="1:11" ht="12.75" customHeight="1" hidden="1">
      <c r="A31" s="10" t="s">
        <v>94</v>
      </c>
      <c r="B31" s="10"/>
      <c r="C31" s="11" t="s">
        <v>20</v>
      </c>
      <c r="D31" s="6"/>
      <c r="E31" s="6"/>
      <c r="F31" s="6"/>
      <c r="G31" s="51"/>
      <c r="H31" s="51"/>
      <c r="I31" s="27" t="e">
        <f t="shared" si="2"/>
        <v>#DIV/0!</v>
      </c>
      <c r="J31" s="27" t="e">
        <f t="shared" si="3"/>
        <v>#DIV/0!</v>
      </c>
      <c r="K31" s="27" t="e">
        <f t="shared" si="1"/>
        <v>#DIV/0!</v>
      </c>
    </row>
    <row r="32" spans="1:11" ht="12.75" customHeight="1" hidden="1">
      <c r="A32" s="10" t="s">
        <v>21</v>
      </c>
      <c r="B32" s="10"/>
      <c r="C32" s="11" t="s">
        <v>22</v>
      </c>
      <c r="D32" s="6"/>
      <c r="E32" s="6"/>
      <c r="F32" s="6"/>
      <c r="G32" s="51"/>
      <c r="H32" s="51"/>
      <c r="I32" s="27" t="e">
        <f t="shared" si="2"/>
        <v>#DIV/0!</v>
      </c>
      <c r="J32" s="27" t="e">
        <f t="shared" si="3"/>
        <v>#DIV/0!</v>
      </c>
      <c r="K32" s="27" t="e">
        <f t="shared" si="1"/>
        <v>#DIV/0!</v>
      </c>
    </row>
    <row r="33" spans="1:11" ht="12.75" customHeight="1" hidden="1">
      <c r="A33" s="10" t="s">
        <v>23</v>
      </c>
      <c r="B33" s="10"/>
      <c r="C33" s="11" t="s">
        <v>24</v>
      </c>
      <c r="D33" s="6"/>
      <c r="E33" s="6"/>
      <c r="F33" s="6"/>
      <c r="G33" s="51"/>
      <c r="H33" s="51"/>
      <c r="I33" s="27" t="e">
        <f t="shared" si="2"/>
        <v>#DIV/0!</v>
      </c>
      <c r="J33" s="27" t="e">
        <f t="shared" si="3"/>
        <v>#DIV/0!</v>
      </c>
      <c r="K33" s="27" t="e">
        <f t="shared" si="1"/>
        <v>#DIV/0!</v>
      </c>
    </row>
    <row r="34" spans="1:11" ht="15" customHeight="1" hidden="1">
      <c r="A34" s="10" t="s">
        <v>25</v>
      </c>
      <c r="B34" s="10"/>
      <c r="C34" s="11" t="s">
        <v>26</v>
      </c>
      <c r="D34" s="6"/>
      <c r="E34" s="6"/>
      <c r="F34" s="6"/>
      <c r="G34" s="51"/>
      <c r="H34" s="51"/>
      <c r="I34" s="27" t="e">
        <f t="shared" si="2"/>
        <v>#DIV/0!</v>
      </c>
      <c r="J34" s="27" t="e">
        <f t="shared" si="3"/>
        <v>#DIV/0!</v>
      </c>
      <c r="K34" s="27" t="e">
        <f t="shared" si="1"/>
        <v>#DIV/0!</v>
      </c>
    </row>
    <row r="35" spans="1:11" ht="32.25" customHeight="1">
      <c r="A35" s="10" t="s">
        <v>90</v>
      </c>
      <c r="B35" s="10"/>
      <c r="C35" s="11" t="s">
        <v>18</v>
      </c>
      <c r="D35" s="6">
        <v>15</v>
      </c>
      <c r="E35" s="6"/>
      <c r="F35" s="6"/>
      <c r="G35" s="51">
        <v>5</v>
      </c>
      <c r="H35" s="51">
        <v>0</v>
      </c>
      <c r="I35" s="27"/>
      <c r="J35" s="27"/>
      <c r="K35" s="27">
        <f t="shared" si="1"/>
        <v>0</v>
      </c>
    </row>
    <row r="36" spans="1:11" ht="32.25" customHeight="1">
      <c r="A36" s="53" t="s">
        <v>104</v>
      </c>
      <c r="B36" s="10"/>
      <c r="C36" s="11" t="s">
        <v>24</v>
      </c>
      <c r="D36" s="6">
        <v>85.9</v>
      </c>
      <c r="E36" s="6"/>
      <c r="F36" s="6"/>
      <c r="G36" s="51">
        <v>0</v>
      </c>
      <c r="H36" s="51">
        <v>0</v>
      </c>
      <c r="I36" s="27"/>
      <c r="J36" s="27"/>
      <c r="K36" s="27">
        <f t="shared" si="1"/>
        <v>0</v>
      </c>
    </row>
    <row r="37" spans="1:11" ht="32.25" customHeight="1">
      <c r="A37" s="10" t="s">
        <v>23</v>
      </c>
      <c r="B37" s="10"/>
      <c r="C37" s="11" t="s">
        <v>86</v>
      </c>
      <c r="D37" s="6">
        <v>50</v>
      </c>
      <c r="E37" s="6"/>
      <c r="F37" s="6"/>
      <c r="G37" s="51">
        <v>25</v>
      </c>
      <c r="H37" s="51"/>
      <c r="I37" s="27"/>
      <c r="J37" s="27"/>
      <c r="K37" s="27">
        <f t="shared" si="1"/>
        <v>0</v>
      </c>
    </row>
    <row r="38" spans="1:11" ht="29.25" customHeight="1">
      <c r="A38" s="10" t="s">
        <v>90</v>
      </c>
      <c r="B38" s="10"/>
      <c r="C38" s="11" t="s">
        <v>91</v>
      </c>
      <c r="D38" s="51">
        <v>42</v>
      </c>
      <c r="E38" s="43"/>
      <c r="F38" s="6">
        <v>12.5</v>
      </c>
      <c r="G38" s="51">
        <v>20</v>
      </c>
      <c r="H38" s="51">
        <v>0</v>
      </c>
      <c r="I38" s="27">
        <v>0</v>
      </c>
      <c r="J38" s="27">
        <f aca="true" t="shared" si="4" ref="J38:J45">H38/G38*100</f>
        <v>0</v>
      </c>
      <c r="K38" s="27">
        <f t="shared" si="1"/>
        <v>0</v>
      </c>
    </row>
    <row r="39" spans="1:11" s="9" customFormat="1" ht="18.75" customHeight="1">
      <c r="A39" s="23" t="s">
        <v>27</v>
      </c>
      <c r="B39" s="24" t="s">
        <v>28</v>
      </c>
      <c r="C39" s="24"/>
      <c r="D39" s="23">
        <f>D40+D41+D42</f>
        <v>4987.4</v>
      </c>
      <c r="E39" s="23">
        <f>E40+E41+E42</f>
        <v>0</v>
      </c>
      <c r="F39" s="23">
        <f>F40+F41+F42</f>
        <v>3032.7</v>
      </c>
      <c r="G39" s="23">
        <f>G40+G41+G42</f>
        <v>2700.5</v>
      </c>
      <c r="H39" s="23">
        <f>H40+H41+H42</f>
        <v>1867.4999999999998</v>
      </c>
      <c r="I39" s="27">
        <f>H39/G39*100</f>
        <v>69.15386039622291</v>
      </c>
      <c r="J39" s="27">
        <f t="shared" si="4"/>
        <v>69.15386039622291</v>
      </c>
      <c r="K39" s="27">
        <f t="shared" si="1"/>
        <v>37.44435978666239</v>
      </c>
    </row>
    <row r="40" spans="1:11" s="12" customFormat="1" ht="16.5" customHeight="1">
      <c r="A40" s="10" t="s">
        <v>55</v>
      </c>
      <c r="B40" s="10"/>
      <c r="C40" s="11" t="s">
        <v>29</v>
      </c>
      <c r="D40" s="6">
        <v>300</v>
      </c>
      <c r="E40" s="6"/>
      <c r="F40" s="6">
        <v>200</v>
      </c>
      <c r="G40" s="51">
        <v>170</v>
      </c>
      <c r="H40" s="51">
        <v>165.5</v>
      </c>
      <c r="I40" s="27">
        <v>0</v>
      </c>
      <c r="J40" s="27">
        <f t="shared" si="4"/>
        <v>97.35294117647058</v>
      </c>
      <c r="K40" s="27">
        <f t="shared" si="1"/>
        <v>55.166666666666664</v>
      </c>
    </row>
    <row r="41" spans="1:11" s="12" customFormat="1" ht="24" customHeight="1">
      <c r="A41" s="10" t="s">
        <v>64</v>
      </c>
      <c r="B41" s="10"/>
      <c r="C41" s="11" t="s">
        <v>29</v>
      </c>
      <c r="D41" s="6">
        <v>300</v>
      </c>
      <c r="E41" s="6"/>
      <c r="F41" s="6">
        <v>220</v>
      </c>
      <c r="G41" s="51">
        <v>130</v>
      </c>
      <c r="H41" s="51">
        <v>41</v>
      </c>
      <c r="I41" s="27">
        <f aca="true" t="shared" si="5" ref="I41:I47">H41/G41*100</f>
        <v>31.538461538461537</v>
      </c>
      <c r="J41" s="27">
        <f t="shared" si="4"/>
        <v>31.538461538461537</v>
      </c>
      <c r="K41" s="27">
        <f t="shared" si="1"/>
        <v>13.666666666666666</v>
      </c>
    </row>
    <row r="42" spans="1:11" ht="15.75" customHeight="1">
      <c r="A42" s="10" t="s">
        <v>61</v>
      </c>
      <c r="B42" s="10"/>
      <c r="C42" s="35" t="s">
        <v>57</v>
      </c>
      <c r="D42" s="36">
        <v>4387.4</v>
      </c>
      <c r="E42" s="36">
        <f>E44+E45+E46+E47</f>
        <v>0</v>
      </c>
      <c r="F42" s="36">
        <f>F44+F45+F46+F47</f>
        <v>2612.7</v>
      </c>
      <c r="G42" s="52">
        <f>G44+G45+G46+G47+G50</f>
        <v>2400.5</v>
      </c>
      <c r="H42" s="52">
        <f>H44+H45+H46+H47+H50</f>
        <v>1660.9999999999998</v>
      </c>
      <c r="I42" s="27">
        <f t="shared" si="5"/>
        <v>69.1939179337638</v>
      </c>
      <c r="J42" s="27">
        <f t="shared" si="4"/>
        <v>69.1939179337638</v>
      </c>
      <c r="K42" s="27">
        <f t="shared" si="1"/>
        <v>37.858412727355606</v>
      </c>
    </row>
    <row r="43" spans="1:11" ht="25.5" customHeight="1" hidden="1">
      <c r="A43" s="10" t="s">
        <v>30</v>
      </c>
      <c r="B43" s="10"/>
      <c r="C43" s="11" t="s">
        <v>56</v>
      </c>
      <c r="D43" s="6"/>
      <c r="E43" s="6"/>
      <c r="F43" s="6">
        <f>-G3</f>
        <v>0</v>
      </c>
      <c r="G43" s="51">
        <v>0</v>
      </c>
      <c r="H43" s="51"/>
      <c r="I43" s="27" t="e">
        <f t="shared" si="5"/>
        <v>#DIV/0!</v>
      </c>
      <c r="J43" s="27" t="e">
        <f t="shared" si="4"/>
        <v>#DIV/0!</v>
      </c>
      <c r="K43" s="27" t="e">
        <f t="shared" si="1"/>
        <v>#DIV/0!</v>
      </c>
    </row>
    <row r="44" spans="1:11" ht="15.75" customHeight="1">
      <c r="A44" s="10" t="s">
        <v>74</v>
      </c>
      <c r="B44" s="10"/>
      <c r="C44" s="11"/>
      <c r="D44" s="6">
        <v>1560</v>
      </c>
      <c r="E44" s="6"/>
      <c r="F44" s="6">
        <v>1060</v>
      </c>
      <c r="G44" s="51">
        <v>915.5</v>
      </c>
      <c r="H44" s="51">
        <v>871.3</v>
      </c>
      <c r="I44" s="27">
        <f t="shared" si="5"/>
        <v>95.17203713817585</v>
      </c>
      <c r="J44" s="27">
        <f t="shared" si="4"/>
        <v>95.17203713817585</v>
      </c>
      <c r="K44" s="27">
        <f t="shared" si="1"/>
        <v>55.852564102564095</v>
      </c>
    </row>
    <row r="45" spans="1:11" ht="17.25" customHeight="1">
      <c r="A45" s="10" t="s">
        <v>75</v>
      </c>
      <c r="B45" s="10"/>
      <c r="C45" s="11"/>
      <c r="D45" s="6">
        <v>764.1</v>
      </c>
      <c r="E45" s="6"/>
      <c r="F45" s="6">
        <v>300</v>
      </c>
      <c r="G45" s="51">
        <v>500</v>
      </c>
      <c r="H45" s="51">
        <v>261.9</v>
      </c>
      <c r="I45" s="27">
        <f t="shared" si="5"/>
        <v>52.379999999999995</v>
      </c>
      <c r="J45" s="27">
        <f t="shared" si="4"/>
        <v>52.379999999999995</v>
      </c>
      <c r="K45" s="27">
        <f t="shared" si="1"/>
        <v>34.2756183745583</v>
      </c>
    </row>
    <row r="46" spans="1:11" ht="16.5" customHeight="1">
      <c r="A46" s="10" t="s">
        <v>76</v>
      </c>
      <c r="B46" s="10"/>
      <c r="C46" s="11"/>
      <c r="D46" s="6">
        <v>50</v>
      </c>
      <c r="E46" s="6"/>
      <c r="F46" s="6">
        <v>60</v>
      </c>
      <c r="G46" s="51">
        <v>50</v>
      </c>
      <c r="H46" s="51">
        <v>1</v>
      </c>
      <c r="I46" s="27">
        <f t="shared" si="5"/>
        <v>2</v>
      </c>
      <c r="J46" s="27">
        <v>0</v>
      </c>
      <c r="K46" s="27">
        <f t="shared" si="1"/>
        <v>2</v>
      </c>
    </row>
    <row r="47" spans="1:11" ht="15.75" customHeight="1">
      <c r="A47" s="10" t="s">
        <v>77</v>
      </c>
      <c r="B47" s="10"/>
      <c r="C47" s="11"/>
      <c r="D47" s="6">
        <v>1873.3</v>
      </c>
      <c r="E47" s="6"/>
      <c r="F47" s="6">
        <v>1192.7</v>
      </c>
      <c r="G47" s="51">
        <v>865</v>
      </c>
      <c r="H47" s="51">
        <v>513.3</v>
      </c>
      <c r="I47" s="27">
        <f t="shared" si="5"/>
        <v>59.34104046242774</v>
      </c>
      <c r="J47" s="27">
        <f>H47/G47*100</f>
        <v>59.34104046242774</v>
      </c>
      <c r="K47" s="27">
        <f t="shared" si="1"/>
        <v>27.40084343137778</v>
      </c>
    </row>
    <row r="48" spans="1:11" ht="15.75" customHeight="1" hidden="1">
      <c r="A48" s="10"/>
      <c r="B48" s="10"/>
      <c r="C48" s="11"/>
      <c r="D48" s="6"/>
      <c r="E48" s="6"/>
      <c r="F48" s="6"/>
      <c r="G48" s="51"/>
      <c r="H48" s="51"/>
      <c r="I48" s="27"/>
      <c r="J48" s="27" t="e">
        <f>H48/G48*100</f>
        <v>#DIV/0!</v>
      </c>
      <c r="K48" s="27" t="e">
        <f t="shared" si="1"/>
        <v>#DIV/0!</v>
      </c>
    </row>
    <row r="49" spans="1:11" ht="15.75" customHeight="1" hidden="1">
      <c r="A49" s="10"/>
      <c r="B49" s="10"/>
      <c r="C49" s="11"/>
      <c r="D49" s="6"/>
      <c r="E49" s="6"/>
      <c r="F49" s="6"/>
      <c r="G49" s="51"/>
      <c r="H49" s="51"/>
      <c r="I49" s="27"/>
      <c r="J49" s="27" t="e">
        <f>H49/G49*100</f>
        <v>#DIV/0!</v>
      </c>
      <c r="K49" s="27" t="e">
        <f t="shared" si="1"/>
        <v>#DIV/0!</v>
      </c>
    </row>
    <row r="50" spans="1:11" ht="30" customHeight="1">
      <c r="A50" s="10" t="s">
        <v>95</v>
      </c>
      <c r="B50" s="10"/>
      <c r="C50" s="11" t="s">
        <v>57</v>
      </c>
      <c r="D50" s="6">
        <v>140</v>
      </c>
      <c r="E50" s="6"/>
      <c r="F50" s="6"/>
      <c r="G50" s="51">
        <v>70</v>
      </c>
      <c r="H50" s="51">
        <v>13.5</v>
      </c>
      <c r="I50" s="27"/>
      <c r="J50" s="27">
        <f>H50/G50*100</f>
        <v>19.28571428571429</v>
      </c>
      <c r="K50" s="27">
        <f t="shared" si="1"/>
        <v>9.642857142857144</v>
      </c>
    </row>
    <row r="51" spans="1:11" ht="16.5" customHeight="1">
      <c r="A51" s="25" t="s">
        <v>58</v>
      </c>
      <c r="B51" s="24" t="s">
        <v>52</v>
      </c>
      <c r="C51" s="24"/>
      <c r="D51" s="23">
        <f>D52</f>
        <v>85</v>
      </c>
      <c r="E51" s="23"/>
      <c r="F51" s="23">
        <f>F52</f>
        <v>84.5</v>
      </c>
      <c r="G51" s="46">
        <v>0</v>
      </c>
      <c r="H51" s="46">
        <f>H52</f>
        <v>0</v>
      </c>
      <c r="I51" s="27" t="e">
        <f aca="true" t="shared" si="6" ref="I51:I66">H51/G51*100</f>
        <v>#DIV/0!</v>
      </c>
      <c r="J51" s="27">
        <v>0</v>
      </c>
      <c r="K51" s="27">
        <f t="shared" si="1"/>
        <v>0</v>
      </c>
    </row>
    <row r="52" spans="1:11" ht="19.5" customHeight="1">
      <c r="A52" s="10" t="s">
        <v>59</v>
      </c>
      <c r="B52" s="10"/>
      <c r="C52" s="11" t="s">
        <v>53</v>
      </c>
      <c r="D52" s="6">
        <v>85</v>
      </c>
      <c r="E52" s="6"/>
      <c r="F52" s="6">
        <v>84.5</v>
      </c>
      <c r="G52" s="38">
        <v>85</v>
      </c>
      <c r="H52" s="38">
        <v>0</v>
      </c>
      <c r="I52" s="27">
        <f t="shared" si="6"/>
        <v>0</v>
      </c>
      <c r="J52" s="27">
        <v>0</v>
      </c>
      <c r="K52" s="27">
        <f t="shared" si="1"/>
        <v>0</v>
      </c>
    </row>
    <row r="53" spans="1:11" s="9" customFormat="1" ht="23.25" customHeight="1">
      <c r="A53" s="23" t="s">
        <v>31</v>
      </c>
      <c r="B53" s="24" t="s">
        <v>32</v>
      </c>
      <c r="C53" s="24"/>
      <c r="D53" s="23">
        <f>D54</f>
        <v>7294.9</v>
      </c>
      <c r="E53" s="23"/>
      <c r="F53" s="23">
        <f>F55+F56+F59</f>
        <v>6378.2</v>
      </c>
      <c r="G53" s="46">
        <f>G54</f>
        <v>3663.6</v>
      </c>
      <c r="H53" s="46">
        <f>H54</f>
        <v>3357.8</v>
      </c>
      <c r="I53" s="27">
        <f t="shared" si="6"/>
        <v>91.65301888852495</v>
      </c>
      <c r="J53" s="27">
        <f aca="true" t="shared" si="7" ref="J53:J66">H53/G53*100</f>
        <v>91.65301888852495</v>
      </c>
      <c r="K53" s="27">
        <f t="shared" si="1"/>
        <v>46.029417812444315</v>
      </c>
    </row>
    <row r="54" spans="1:11" s="9" customFormat="1" ht="15" customHeight="1">
      <c r="A54" s="10" t="s">
        <v>33</v>
      </c>
      <c r="B54" s="10"/>
      <c r="C54" s="11" t="s">
        <v>34</v>
      </c>
      <c r="D54" s="47">
        <f>D55+D56+D57+D58+D59</f>
        <v>7294.9</v>
      </c>
      <c r="E54" s="47">
        <f>E55+E56+E57+E58+E59</f>
        <v>0</v>
      </c>
      <c r="F54" s="47">
        <f>F55+F56+F57+F58+F59</f>
        <v>6378.2</v>
      </c>
      <c r="G54" s="47">
        <f>G55+G56+G57+G58+G59</f>
        <v>3663.6</v>
      </c>
      <c r="H54" s="47">
        <f>H55+H56+H57+H58+H59</f>
        <v>3357.8</v>
      </c>
      <c r="I54" s="48">
        <f t="shared" si="6"/>
        <v>91.65301888852495</v>
      </c>
      <c r="J54" s="48">
        <f t="shared" si="7"/>
        <v>91.65301888852495</v>
      </c>
      <c r="K54" s="27">
        <f t="shared" si="1"/>
        <v>46.029417812444315</v>
      </c>
    </row>
    <row r="55" spans="1:11" s="9" customFormat="1" ht="14.25" customHeight="1">
      <c r="A55" s="33" t="s">
        <v>79</v>
      </c>
      <c r="B55" s="31"/>
      <c r="C55" s="31"/>
      <c r="D55" s="49">
        <v>5162</v>
      </c>
      <c r="E55" s="49"/>
      <c r="F55" s="49">
        <v>4622</v>
      </c>
      <c r="G55" s="49">
        <v>2505</v>
      </c>
      <c r="H55" s="49">
        <v>2340.3</v>
      </c>
      <c r="I55" s="48">
        <f t="shared" si="6"/>
        <v>93.42514970059881</v>
      </c>
      <c r="J55" s="48">
        <f t="shared" si="7"/>
        <v>93.42514970059881</v>
      </c>
      <c r="K55" s="27">
        <f t="shared" si="1"/>
        <v>45.337078651685395</v>
      </c>
    </row>
    <row r="56" spans="1:11" s="9" customFormat="1" ht="15.75" customHeight="1">
      <c r="A56" s="33" t="s">
        <v>80</v>
      </c>
      <c r="B56" s="31"/>
      <c r="C56" s="31"/>
      <c r="D56" s="49">
        <v>1669.9</v>
      </c>
      <c r="E56" s="49"/>
      <c r="F56" s="49">
        <v>1496.2</v>
      </c>
      <c r="G56" s="49">
        <v>760.6</v>
      </c>
      <c r="H56" s="49">
        <v>677.9</v>
      </c>
      <c r="I56" s="48">
        <f t="shared" si="6"/>
        <v>89.12700499605573</v>
      </c>
      <c r="J56" s="48">
        <f t="shared" si="7"/>
        <v>89.12700499605573</v>
      </c>
      <c r="K56" s="27">
        <f t="shared" si="1"/>
        <v>40.59524522426492</v>
      </c>
    </row>
    <row r="57" spans="1:11" s="9" customFormat="1" ht="15.75" customHeight="1">
      <c r="A57" s="43" t="s">
        <v>101</v>
      </c>
      <c r="B57" s="55"/>
      <c r="C57" s="55"/>
      <c r="D57" s="60">
        <v>99</v>
      </c>
      <c r="E57" s="60"/>
      <c r="F57" s="60"/>
      <c r="G57" s="60">
        <v>99</v>
      </c>
      <c r="H57" s="60">
        <v>99</v>
      </c>
      <c r="I57" s="61"/>
      <c r="J57" s="61">
        <f t="shared" si="7"/>
        <v>100</v>
      </c>
      <c r="K57" s="27">
        <f t="shared" si="1"/>
        <v>100</v>
      </c>
    </row>
    <row r="58" spans="1:11" s="9" customFormat="1" ht="15.75" customHeight="1">
      <c r="A58" s="43" t="s">
        <v>102</v>
      </c>
      <c r="B58" s="55"/>
      <c r="C58" s="55"/>
      <c r="D58" s="60">
        <v>99</v>
      </c>
      <c r="E58" s="60"/>
      <c r="F58" s="60"/>
      <c r="G58" s="60">
        <v>99</v>
      </c>
      <c r="H58" s="60">
        <v>99</v>
      </c>
      <c r="I58" s="61"/>
      <c r="J58" s="61">
        <f t="shared" si="7"/>
        <v>100</v>
      </c>
      <c r="K58" s="27">
        <f t="shared" si="1"/>
        <v>100</v>
      </c>
    </row>
    <row r="59" spans="1:11" ht="12.75" customHeight="1">
      <c r="A59" s="32" t="s">
        <v>78</v>
      </c>
      <c r="B59" s="10"/>
      <c r="C59" s="11"/>
      <c r="D59" s="47">
        <v>265</v>
      </c>
      <c r="E59" s="47"/>
      <c r="F59" s="47">
        <v>260</v>
      </c>
      <c r="G59" s="49">
        <v>200</v>
      </c>
      <c r="H59" s="49">
        <v>141.6</v>
      </c>
      <c r="I59" s="48">
        <f t="shared" si="6"/>
        <v>70.8</v>
      </c>
      <c r="J59" s="48">
        <f t="shared" si="7"/>
        <v>70.8</v>
      </c>
      <c r="K59" s="27">
        <f t="shared" si="1"/>
        <v>53.433962264150935</v>
      </c>
    </row>
    <row r="60" spans="1:11" ht="12.75" customHeight="1" hidden="1">
      <c r="A60" s="10" t="s">
        <v>35</v>
      </c>
      <c r="B60" s="10"/>
      <c r="C60" s="11" t="s">
        <v>36</v>
      </c>
      <c r="D60" s="6"/>
      <c r="E60" s="6"/>
      <c r="F60" s="6"/>
      <c r="G60" s="38"/>
      <c r="H60" s="38"/>
      <c r="I60" s="27" t="e">
        <f t="shared" si="6"/>
        <v>#DIV/0!</v>
      </c>
      <c r="J60" s="27" t="e">
        <f t="shared" si="7"/>
        <v>#DIV/0!</v>
      </c>
      <c r="K60" s="27" t="e">
        <f t="shared" si="1"/>
        <v>#DIV/0!</v>
      </c>
    </row>
    <row r="61" spans="1:11" ht="12.75" customHeight="1" hidden="1">
      <c r="A61" s="10" t="s">
        <v>37</v>
      </c>
      <c r="B61" s="10"/>
      <c r="C61" s="11" t="s">
        <v>38</v>
      </c>
      <c r="D61" s="6"/>
      <c r="E61" s="6"/>
      <c r="F61" s="6"/>
      <c r="G61" s="38"/>
      <c r="H61" s="38"/>
      <c r="I61" s="27" t="e">
        <f t="shared" si="6"/>
        <v>#DIV/0!</v>
      </c>
      <c r="J61" s="27" t="e">
        <f t="shared" si="7"/>
        <v>#DIV/0!</v>
      </c>
      <c r="K61" s="27" t="e">
        <f t="shared" si="1"/>
        <v>#DIV/0!</v>
      </c>
    </row>
    <row r="62" spans="1:11" ht="25.5" customHeight="1" hidden="1">
      <c r="A62" s="10" t="s">
        <v>39</v>
      </c>
      <c r="B62" s="10"/>
      <c r="C62" s="11" t="s">
        <v>40</v>
      </c>
      <c r="D62" s="6"/>
      <c r="E62" s="6"/>
      <c r="F62" s="6"/>
      <c r="G62" s="38"/>
      <c r="H62" s="38"/>
      <c r="I62" s="27" t="e">
        <f t="shared" si="6"/>
        <v>#DIV/0!</v>
      </c>
      <c r="J62" s="27" t="e">
        <f t="shared" si="7"/>
        <v>#DIV/0!</v>
      </c>
      <c r="K62" s="27" t="e">
        <f t="shared" si="1"/>
        <v>#DIV/0!</v>
      </c>
    </row>
    <row r="63" spans="1:11" ht="14.25" customHeight="1">
      <c r="A63" s="25" t="s">
        <v>70</v>
      </c>
      <c r="B63" s="23">
        <v>1001</v>
      </c>
      <c r="C63" s="26"/>
      <c r="D63" s="23">
        <f>D64</f>
        <v>240</v>
      </c>
      <c r="E63" s="23">
        <f>E64</f>
        <v>0</v>
      </c>
      <c r="F63" s="23">
        <f>F64</f>
        <v>120</v>
      </c>
      <c r="G63" s="23">
        <f>G64</f>
        <v>120</v>
      </c>
      <c r="H63" s="23">
        <f>H64</f>
        <v>99.9</v>
      </c>
      <c r="I63" s="27">
        <f t="shared" si="6"/>
        <v>83.25</v>
      </c>
      <c r="J63" s="27">
        <f t="shared" si="7"/>
        <v>83.25</v>
      </c>
      <c r="K63" s="27">
        <f t="shared" si="1"/>
        <v>41.625</v>
      </c>
    </row>
    <row r="64" spans="1:11" ht="24.75" customHeight="1">
      <c r="A64" s="10" t="s">
        <v>71</v>
      </c>
      <c r="B64" s="10"/>
      <c r="C64" s="11" t="s">
        <v>72</v>
      </c>
      <c r="D64" s="6">
        <v>240</v>
      </c>
      <c r="E64" s="6"/>
      <c r="F64" s="6">
        <v>120</v>
      </c>
      <c r="G64" s="38">
        <v>120</v>
      </c>
      <c r="H64" s="38">
        <v>99.9</v>
      </c>
      <c r="I64" s="27">
        <f t="shared" si="6"/>
        <v>83.25</v>
      </c>
      <c r="J64" s="27">
        <f t="shared" si="7"/>
        <v>83.25</v>
      </c>
      <c r="K64" s="27">
        <f t="shared" si="1"/>
        <v>41.625</v>
      </c>
    </row>
    <row r="65" spans="1:11" s="9" customFormat="1" ht="12.75" customHeight="1">
      <c r="A65" s="23" t="s">
        <v>41</v>
      </c>
      <c r="B65" s="24" t="s">
        <v>73</v>
      </c>
      <c r="C65" s="24"/>
      <c r="D65" s="23">
        <f>SUM(D66:D66)</f>
        <v>250</v>
      </c>
      <c r="E65" s="23"/>
      <c r="F65" s="23">
        <f>SUM(F66:F66)</f>
        <v>203</v>
      </c>
      <c r="G65" s="46">
        <f>SUM(G66:G66)</f>
        <v>140</v>
      </c>
      <c r="H65" s="46">
        <v>71.8</v>
      </c>
      <c r="I65" s="27">
        <f t="shared" si="6"/>
        <v>51.28571428571428</v>
      </c>
      <c r="J65" s="27">
        <f t="shared" si="7"/>
        <v>51.28571428571428</v>
      </c>
      <c r="K65" s="27">
        <f t="shared" si="1"/>
        <v>28.720000000000002</v>
      </c>
    </row>
    <row r="66" spans="1:11" ht="12.75" customHeight="1">
      <c r="A66" s="10" t="s">
        <v>42</v>
      </c>
      <c r="B66" s="10"/>
      <c r="C66" s="11" t="s">
        <v>73</v>
      </c>
      <c r="D66" s="6">
        <v>250</v>
      </c>
      <c r="E66" s="6"/>
      <c r="F66" s="6">
        <v>203</v>
      </c>
      <c r="G66" s="38">
        <v>140</v>
      </c>
      <c r="H66" s="38">
        <v>71.8</v>
      </c>
      <c r="I66" s="27">
        <f t="shared" si="6"/>
        <v>51.28571428571428</v>
      </c>
      <c r="J66" s="27">
        <f t="shared" si="7"/>
        <v>51.28571428571428</v>
      </c>
      <c r="K66" s="27">
        <f t="shared" si="1"/>
        <v>28.720000000000002</v>
      </c>
    </row>
    <row r="67" spans="1:11" ht="12.75" customHeight="1">
      <c r="A67" s="10"/>
      <c r="B67" s="10"/>
      <c r="C67" s="11"/>
      <c r="D67" s="6"/>
      <c r="E67" s="6"/>
      <c r="F67" s="6"/>
      <c r="G67" s="38"/>
      <c r="H67" s="38"/>
      <c r="I67" s="27"/>
      <c r="J67" s="27"/>
      <c r="K67" s="27"/>
    </row>
    <row r="68" spans="1:11" ht="0.75" customHeight="1">
      <c r="A68" s="10"/>
      <c r="B68" s="10"/>
      <c r="C68" s="11"/>
      <c r="D68" s="6"/>
      <c r="E68" s="6"/>
      <c r="F68" s="6"/>
      <c r="G68" s="38"/>
      <c r="H68" s="38"/>
      <c r="I68" s="27" t="e">
        <f>H68/G68*100</f>
        <v>#DIV/0!</v>
      </c>
      <c r="J68" s="27" t="e">
        <f>H68/G68*100</f>
        <v>#DIV/0!</v>
      </c>
      <c r="K68" s="27" t="e">
        <f t="shared" si="1"/>
        <v>#DIV/0!</v>
      </c>
    </row>
    <row r="69" spans="1:11" ht="14.25" customHeight="1" hidden="1">
      <c r="A69" s="23"/>
      <c r="B69" s="23"/>
      <c r="C69" s="26"/>
      <c r="D69" s="23"/>
      <c r="E69" s="23"/>
      <c r="F69" s="23"/>
      <c r="G69" s="37"/>
      <c r="H69" s="40"/>
      <c r="I69" s="27" t="e">
        <f>H69/G69*100</f>
        <v>#DIV/0!</v>
      </c>
      <c r="J69" s="27" t="e">
        <f>H69/G69*100</f>
        <v>#DIV/0!</v>
      </c>
      <c r="K69" s="27" t="e">
        <f t="shared" si="1"/>
        <v>#DIV/0!</v>
      </c>
    </row>
    <row r="70" spans="1:11" ht="14.25" customHeight="1" hidden="1">
      <c r="A70" s="10"/>
      <c r="B70" s="10"/>
      <c r="C70" s="11"/>
      <c r="D70" s="6"/>
      <c r="E70" s="6"/>
      <c r="F70" s="6"/>
      <c r="G70" s="42"/>
      <c r="H70" s="41"/>
      <c r="I70" s="27" t="e">
        <f>H70/G70*100</f>
        <v>#DIV/0!</v>
      </c>
      <c r="J70" s="27" t="e">
        <f>H70/G70*100</f>
        <v>#DIV/0!</v>
      </c>
      <c r="K70" s="27" t="e">
        <f t="shared" si="1"/>
        <v>#DIV/0!</v>
      </c>
    </row>
    <row r="71" spans="1:11" s="9" customFormat="1" ht="12.75" customHeight="1">
      <c r="A71" s="13" t="s">
        <v>43</v>
      </c>
      <c r="B71" s="13"/>
      <c r="C71" s="7"/>
      <c r="D71" s="37">
        <f>D65+D63+D53+D51+D39+D28+D25+D23+D17</f>
        <v>22330.5</v>
      </c>
      <c r="E71" s="37">
        <f>E17+E23+E25+E28+E39+E51+E53+E63+E65</f>
        <v>0</v>
      </c>
      <c r="F71" s="37">
        <f>F17+F23+F25+F28+F39+F51+F53+F63+F65</f>
        <v>15646</v>
      </c>
      <c r="G71" s="37">
        <f>G17+G23+G25+G28+G39+G51+G53+G63+G65</f>
        <v>10856</v>
      </c>
      <c r="H71" s="37">
        <f>H17+H23+H25+H28+H39+H51+H53+H63+H65</f>
        <v>8614.099999999999</v>
      </c>
      <c r="I71" s="27">
        <f>H71/G71*100</f>
        <v>79.3487472365512</v>
      </c>
      <c r="J71" s="27">
        <f>H71/G71*100</f>
        <v>79.3487472365512</v>
      </c>
      <c r="K71" s="27">
        <f t="shared" si="1"/>
        <v>38.575490920489905</v>
      </c>
    </row>
    <row r="72" spans="4:5" ht="12.75">
      <c r="D72" s="28"/>
      <c r="E72" s="28"/>
    </row>
  </sheetData>
  <mergeCells count="12">
    <mergeCell ref="F14:F16"/>
    <mergeCell ref="G14:G16"/>
    <mergeCell ref="K14:K15"/>
    <mergeCell ref="A7:D7"/>
    <mergeCell ref="H14:H15"/>
    <mergeCell ref="J14:J15"/>
    <mergeCell ref="I14:I16"/>
    <mergeCell ref="C1:D1"/>
    <mergeCell ref="A14:A16"/>
    <mergeCell ref="B14:B16"/>
    <mergeCell ref="C14:C16"/>
    <mergeCell ref="D14:D16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3"/>
  <sheetViews>
    <sheetView workbookViewId="0" topLeftCell="A44">
      <selection activeCell="H65" sqref="H65"/>
    </sheetView>
  </sheetViews>
  <sheetFormatPr defaultColWidth="9.00390625" defaultRowHeight="12.75"/>
  <cols>
    <col min="1" max="1" width="36.25390625" style="1" customWidth="1"/>
    <col min="2" max="2" width="6.375" style="1" customWidth="1"/>
    <col min="3" max="3" width="7.375" style="2" customWidth="1"/>
    <col min="4" max="4" width="11.125" style="1" customWidth="1"/>
    <col min="5" max="5" width="8.75390625" style="1" hidden="1" customWidth="1"/>
    <col min="6" max="6" width="8.875" style="1" hidden="1" customWidth="1"/>
    <col min="7" max="7" width="11.25390625" style="1" customWidth="1"/>
    <col min="8" max="8" width="10.375" style="1" customWidth="1"/>
    <col min="9" max="9" width="9.00390625" style="1" hidden="1" customWidth="1"/>
    <col min="10" max="10" width="10.25390625" style="1" customWidth="1"/>
    <col min="11" max="16384" width="9.125" style="1" customWidth="1"/>
  </cols>
  <sheetData>
    <row r="1" spans="3:8" ht="12.75">
      <c r="C1" s="91" t="s">
        <v>44</v>
      </c>
      <c r="D1" s="91"/>
      <c r="E1" s="19"/>
      <c r="F1" s="19"/>
      <c r="G1" s="19"/>
      <c r="H1" s="19"/>
    </row>
    <row r="2" spans="2:8" ht="12.75">
      <c r="B2" s="21" t="s">
        <v>48</v>
      </c>
      <c r="C2" s="3"/>
      <c r="D2" s="3"/>
      <c r="E2" s="3"/>
      <c r="F2" s="3"/>
      <c r="G2" s="3"/>
      <c r="H2" s="3"/>
    </row>
    <row r="3" spans="1:8" ht="12.75" customHeight="1">
      <c r="A3" s="65"/>
      <c r="B3" s="3" t="s">
        <v>47</v>
      </c>
      <c r="C3" s="3"/>
      <c r="D3" s="3"/>
      <c r="E3" s="3"/>
      <c r="F3" s="19"/>
      <c r="G3" s="19"/>
      <c r="H3" s="19"/>
    </row>
    <row r="4" spans="1:8" ht="12.75" customHeight="1">
      <c r="A4" s="3"/>
      <c r="B4" s="3" t="s">
        <v>114</v>
      </c>
      <c r="D4" s="3"/>
      <c r="E4" s="3"/>
      <c r="F4" s="3"/>
      <c r="G4" s="20"/>
      <c r="H4" s="20"/>
    </row>
    <row r="5" spans="1:8" ht="12.75" customHeight="1">
      <c r="A5" s="3"/>
      <c r="B5" s="3"/>
      <c r="C5" s="4"/>
      <c r="D5" s="4"/>
      <c r="E5" s="4"/>
      <c r="F5" s="4"/>
      <c r="G5" s="4"/>
      <c r="H5" s="4"/>
    </row>
    <row r="6" spans="1:8" ht="18" customHeight="1">
      <c r="A6" s="5" t="s">
        <v>62</v>
      </c>
      <c r="B6" s="5"/>
      <c r="C6" s="5"/>
      <c r="D6" s="5"/>
      <c r="E6" s="5"/>
      <c r="F6" s="17"/>
      <c r="G6" s="17"/>
      <c r="H6" s="17"/>
    </row>
    <row r="7" spans="1:8" ht="12.75" customHeight="1" hidden="1">
      <c r="A7" s="88" t="s">
        <v>49</v>
      </c>
      <c r="B7" s="88"/>
      <c r="C7" s="88"/>
      <c r="D7" s="88"/>
      <c r="E7" s="18"/>
      <c r="F7" s="18"/>
      <c r="G7" s="18"/>
      <c r="H7" s="18"/>
    </row>
    <row r="8" spans="1:8" ht="21" customHeight="1">
      <c r="A8" s="22" t="s">
        <v>63</v>
      </c>
      <c r="B8" s="22"/>
      <c r="C8" s="22"/>
      <c r="D8" s="22"/>
      <c r="E8" s="22"/>
      <c r="F8" s="18"/>
      <c r="G8" s="18"/>
      <c r="H8" s="18"/>
    </row>
    <row r="9" spans="1:8" ht="19.5" customHeight="1">
      <c r="A9" s="5" t="s">
        <v>115</v>
      </c>
      <c r="B9" s="22"/>
      <c r="C9" s="22"/>
      <c r="D9" s="22"/>
      <c r="E9" s="22"/>
      <c r="F9" s="18"/>
      <c r="G9" s="18"/>
      <c r="H9" s="18"/>
    </row>
    <row r="10" spans="1:2" ht="12" customHeight="1">
      <c r="A10" s="5"/>
      <c r="B10" s="5"/>
    </row>
    <row r="11" spans="1:2" ht="0.75" customHeight="1">
      <c r="A11" s="5"/>
      <c r="B11" s="5"/>
    </row>
    <row r="12" spans="1:2" ht="12" customHeight="1" hidden="1">
      <c r="A12" s="5"/>
      <c r="B12" s="5"/>
    </row>
    <row r="13" spans="1:2" ht="12" customHeight="1" hidden="1">
      <c r="A13" s="5"/>
      <c r="B13" s="5"/>
    </row>
    <row r="14" spans="1:10" ht="21" customHeight="1">
      <c r="A14" s="92" t="s">
        <v>0</v>
      </c>
      <c r="B14" s="92" t="s">
        <v>1</v>
      </c>
      <c r="C14" s="92" t="s">
        <v>2</v>
      </c>
      <c r="D14" s="95" t="s">
        <v>107</v>
      </c>
      <c r="E14" s="44"/>
      <c r="F14" s="82" t="s">
        <v>87</v>
      </c>
      <c r="G14" s="85" t="s">
        <v>116</v>
      </c>
      <c r="H14" s="89" t="s">
        <v>117</v>
      </c>
      <c r="I14" s="79" t="s">
        <v>88</v>
      </c>
      <c r="J14" s="77" t="s">
        <v>118</v>
      </c>
    </row>
    <row r="15" spans="1:10" ht="45" customHeight="1">
      <c r="A15" s="93"/>
      <c r="B15" s="93"/>
      <c r="C15" s="93"/>
      <c r="D15" s="96"/>
      <c r="E15" s="45"/>
      <c r="F15" s="83"/>
      <c r="G15" s="86"/>
      <c r="H15" s="90"/>
      <c r="I15" s="80"/>
      <c r="J15" s="78"/>
    </row>
    <row r="16" spans="1:10" ht="9.75" customHeight="1" hidden="1">
      <c r="A16" s="94"/>
      <c r="B16" s="94"/>
      <c r="C16" s="94"/>
      <c r="D16" s="97"/>
      <c r="E16" s="29"/>
      <c r="F16" s="84"/>
      <c r="G16" s="87"/>
      <c r="H16" s="66"/>
      <c r="I16" s="81"/>
      <c r="J16" s="30"/>
    </row>
    <row r="17" spans="1:10" s="9" customFormat="1" ht="21.75" customHeight="1">
      <c r="A17" s="23" t="s">
        <v>3</v>
      </c>
      <c r="B17" s="24" t="s">
        <v>4</v>
      </c>
      <c r="C17" s="24"/>
      <c r="D17" s="62">
        <f>D18+D19+D20+D21+D22</f>
        <v>8540</v>
      </c>
      <c r="E17" s="23"/>
      <c r="F17" s="23">
        <f>F18+F19+F20+F21+F22</f>
        <v>5517.7</v>
      </c>
      <c r="G17" s="23">
        <f>G18+G19+G21+G22</f>
        <v>3925.7</v>
      </c>
      <c r="H17" s="67">
        <f>H18+H19+H20+H21+H22</f>
        <v>3546.7000000000003</v>
      </c>
      <c r="I17" s="27">
        <f>H17/G17*100</f>
        <v>90.34567083577453</v>
      </c>
      <c r="J17" s="27">
        <f aca="true" t="shared" si="0" ref="J17:J25">H17/G17*100</f>
        <v>90.34567083577453</v>
      </c>
    </row>
    <row r="18" spans="1:10" s="9" customFormat="1" ht="40.5" customHeight="1">
      <c r="A18" s="34" t="s">
        <v>50</v>
      </c>
      <c r="B18" s="8"/>
      <c r="C18" s="11" t="s">
        <v>51</v>
      </c>
      <c r="D18" s="63">
        <v>240</v>
      </c>
      <c r="E18" s="6"/>
      <c r="F18" s="6">
        <v>150</v>
      </c>
      <c r="G18" s="51">
        <v>120</v>
      </c>
      <c r="H18" s="68">
        <v>63</v>
      </c>
      <c r="I18" s="27">
        <f>H18/G18*100</f>
        <v>52.5</v>
      </c>
      <c r="J18" s="27">
        <f t="shared" si="0"/>
        <v>52.5</v>
      </c>
    </row>
    <row r="19" spans="1:10" ht="24" customHeight="1">
      <c r="A19" s="10" t="s">
        <v>5</v>
      </c>
      <c r="B19" s="10"/>
      <c r="C19" s="11" t="s">
        <v>6</v>
      </c>
      <c r="D19" s="63">
        <v>7600</v>
      </c>
      <c r="E19" s="6"/>
      <c r="F19" s="6">
        <v>5197.7</v>
      </c>
      <c r="G19" s="51">
        <v>3550.7</v>
      </c>
      <c r="H19" s="68">
        <v>3356.4</v>
      </c>
      <c r="I19" s="27">
        <f>H19/G19*100</f>
        <v>94.5278395809277</v>
      </c>
      <c r="J19" s="27">
        <f t="shared" si="0"/>
        <v>94.5278395809277</v>
      </c>
    </row>
    <row r="20" spans="1:10" ht="15.75" customHeight="1" hidden="1">
      <c r="A20" s="10"/>
      <c r="B20" s="10"/>
      <c r="C20" s="11"/>
      <c r="D20" s="63"/>
      <c r="E20" s="6"/>
      <c r="F20" s="6">
        <v>0</v>
      </c>
      <c r="G20" s="51">
        <v>0</v>
      </c>
      <c r="H20" s="68"/>
      <c r="I20" s="27" t="e">
        <f>H20/G20*100</f>
        <v>#DIV/0!</v>
      </c>
      <c r="J20" s="27" t="e">
        <f t="shared" si="0"/>
        <v>#DIV/0!</v>
      </c>
    </row>
    <row r="21" spans="1:10" ht="18" customHeight="1">
      <c r="A21" s="14" t="s">
        <v>7</v>
      </c>
      <c r="B21" s="14"/>
      <c r="C21" s="15" t="s">
        <v>68</v>
      </c>
      <c r="D21" s="64">
        <v>200</v>
      </c>
      <c r="E21" s="16"/>
      <c r="F21" s="6">
        <v>30</v>
      </c>
      <c r="G21" s="72">
        <v>30</v>
      </c>
      <c r="H21" s="68">
        <v>0</v>
      </c>
      <c r="I21" s="27"/>
      <c r="J21" s="27">
        <f t="shared" si="0"/>
        <v>0</v>
      </c>
    </row>
    <row r="22" spans="1:11" ht="13.5" customHeight="1">
      <c r="A22" s="10" t="s">
        <v>8</v>
      </c>
      <c r="B22" s="10"/>
      <c r="C22" s="11" t="s">
        <v>69</v>
      </c>
      <c r="D22" s="63">
        <v>500</v>
      </c>
      <c r="E22" s="6"/>
      <c r="F22" s="6">
        <v>140</v>
      </c>
      <c r="G22" s="51">
        <v>225</v>
      </c>
      <c r="H22" s="68">
        <v>127.3</v>
      </c>
      <c r="I22" s="27">
        <f aca="true" t="shared" si="1" ref="I22:I34">H22/G22*100</f>
        <v>56.57777777777777</v>
      </c>
      <c r="J22" s="27">
        <f t="shared" si="0"/>
        <v>56.57777777777777</v>
      </c>
      <c r="K22" s="1" t="s">
        <v>119</v>
      </c>
    </row>
    <row r="23" spans="1:10" ht="18" customHeight="1">
      <c r="A23" s="25" t="s">
        <v>45</v>
      </c>
      <c r="B23" s="24" t="s">
        <v>60</v>
      </c>
      <c r="C23" s="26"/>
      <c r="D23" s="62">
        <f>D24</f>
        <v>295.9</v>
      </c>
      <c r="E23" s="23"/>
      <c r="F23" s="23">
        <f>F24</f>
        <v>123.1</v>
      </c>
      <c r="G23" s="23">
        <f>G24</f>
        <v>132.5</v>
      </c>
      <c r="H23" s="67">
        <f>H24</f>
        <v>107.6</v>
      </c>
      <c r="I23" s="27">
        <f t="shared" si="1"/>
        <v>81.2075471698113</v>
      </c>
      <c r="J23" s="27">
        <f t="shared" si="0"/>
        <v>81.2075471698113</v>
      </c>
    </row>
    <row r="24" spans="1:10" ht="25.5" customHeight="1">
      <c r="A24" s="10" t="s">
        <v>46</v>
      </c>
      <c r="B24" s="10"/>
      <c r="C24" s="11" t="s">
        <v>54</v>
      </c>
      <c r="D24" s="63">
        <v>295.9</v>
      </c>
      <c r="E24" s="6"/>
      <c r="F24" s="6">
        <v>123.1</v>
      </c>
      <c r="G24" s="51">
        <v>132.5</v>
      </c>
      <c r="H24" s="68">
        <v>107.6</v>
      </c>
      <c r="I24" s="27">
        <f t="shared" si="1"/>
        <v>81.2075471698113</v>
      </c>
      <c r="J24" s="27">
        <f t="shared" si="0"/>
        <v>81.2075471698113</v>
      </c>
    </row>
    <row r="25" spans="1:10" s="9" customFormat="1" ht="25.5" customHeight="1">
      <c r="A25" s="23" t="s">
        <v>9</v>
      </c>
      <c r="B25" s="24" t="s">
        <v>10</v>
      </c>
      <c r="C25" s="24"/>
      <c r="D25" s="62">
        <f>D26+D27</f>
        <v>900</v>
      </c>
      <c r="E25" s="23"/>
      <c r="F25" s="23">
        <f>F26+F27</f>
        <v>86.7</v>
      </c>
      <c r="G25" s="23">
        <f>G26+G27</f>
        <v>450</v>
      </c>
      <c r="H25" s="67">
        <f>H26+H27</f>
        <v>69.9</v>
      </c>
      <c r="I25" s="27">
        <f t="shared" si="1"/>
        <v>15.533333333333335</v>
      </c>
      <c r="J25" s="27">
        <f t="shared" si="0"/>
        <v>15.533333333333335</v>
      </c>
    </row>
    <row r="26" spans="1:10" ht="24" customHeight="1">
      <c r="A26" s="10" t="s">
        <v>11</v>
      </c>
      <c r="B26" s="10"/>
      <c r="C26" s="11" t="s">
        <v>12</v>
      </c>
      <c r="D26" s="63">
        <v>200</v>
      </c>
      <c r="E26" s="6"/>
      <c r="F26" s="6">
        <v>50</v>
      </c>
      <c r="G26" s="51">
        <v>100</v>
      </c>
      <c r="H26" s="68">
        <v>15</v>
      </c>
      <c r="I26" s="27">
        <f t="shared" si="1"/>
        <v>15</v>
      </c>
      <c r="J26" s="27"/>
    </row>
    <row r="27" spans="1:10" ht="23.25" customHeight="1">
      <c r="A27" s="10" t="s">
        <v>13</v>
      </c>
      <c r="B27" s="10"/>
      <c r="C27" s="11" t="s">
        <v>14</v>
      </c>
      <c r="D27" s="63">
        <v>700</v>
      </c>
      <c r="E27" s="6"/>
      <c r="F27" s="6">
        <v>36.7</v>
      </c>
      <c r="G27" s="51">
        <v>350</v>
      </c>
      <c r="H27" s="68">
        <v>54.9</v>
      </c>
      <c r="I27" s="27">
        <f t="shared" si="1"/>
        <v>15.685714285714287</v>
      </c>
      <c r="J27" s="27">
        <f>H27/G27*100</f>
        <v>15.685714285714287</v>
      </c>
    </row>
    <row r="28" spans="1:10" s="9" customFormat="1" ht="15.75" customHeight="1">
      <c r="A28" s="23" t="s">
        <v>15</v>
      </c>
      <c r="B28" s="24" t="s">
        <v>16</v>
      </c>
      <c r="C28" s="24"/>
      <c r="D28" s="62">
        <f>D29+D35+D36+D37</f>
        <v>1355</v>
      </c>
      <c r="E28" s="23">
        <f>E29+E35+E36+E37</f>
        <v>0</v>
      </c>
      <c r="F28" s="23">
        <f>F29+F35+F36+F37</f>
        <v>100.1</v>
      </c>
      <c r="G28" s="23">
        <f>G29+G35+G36+G37</f>
        <v>625</v>
      </c>
      <c r="H28" s="67">
        <f>H29+H35+H36+H37</f>
        <v>443.8</v>
      </c>
      <c r="I28" s="27">
        <f t="shared" si="1"/>
        <v>71.00800000000001</v>
      </c>
      <c r="J28" s="27">
        <f>H28/G28*100</f>
        <v>71.00800000000001</v>
      </c>
    </row>
    <row r="29" spans="1:11" ht="25.5" customHeight="1">
      <c r="A29" s="10" t="s">
        <v>92</v>
      </c>
      <c r="B29" s="10"/>
      <c r="C29" s="11" t="s">
        <v>65</v>
      </c>
      <c r="D29" s="63">
        <v>90</v>
      </c>
      <c r="E29" s="6"/>
      <c r="F29" s="6">
        <v>87.6</v>
      </c>
      <c r="G29" s="51">
        <v>35</v>
      </c>
      <c r="H29" s="68">
        <v>10.1</v>
      </c>
      <c r="I29" s="27">
        <f t="shared" si="1"/>
        <v>28.857142857142854</v>
      </c>
      <c r="J29" s="27"/>
      <c r="K29" s="1" t="s">
        <v>119</v>
      </c>
    </row>
    <row r="30" spans="1:10" ht="12.75" customHeight="1" hidden="1">
      <c r="A30" s="10" t="s">
        <v>93</v>
      </c>
      <c r="B30" s="10"/>
      <c r="C30" s="11" t="s">
        <v>18</v>
      </c>
      <c r="D30" s="63"/>
      <c r="E30" s="6"/>
      <c r="F30" s="6"/>
      <c r="G30" s="51"/>
      <c r="H30" s="68"/>
      <c r="I30" s="27" t="e">
        <f t="shared" si="1"/>
        <v>#DIV/0!</v>
      </c>
      <c r="J30" s="27" t="e">
        <f>H30/G30*100</f>
        <v>#DIV/0!</v>
      </c>
    </row>
    <row r="31" spans="1:10" ht="12.75" customHeight="1" hidden="1">
      <c r="A31" s="10" t="s">
        <v>94</v>
      </c>
      <c r="B31" s="10"/>
      <c r="C31" s="11" t="s">
        <v>20</v>
      </c>
      <c r="D31" s="63"/>
      <c r="E31" s="6"/>
      <c r="F31" s="6"/>
      <c r="G31" s="51"/>
      <c r="H31" s="68"/>
      <c r="I31" s="27" t="e">
        <f t="shared" si="1"/>
        <v>#DIV/0!</v>
      </c>
      <c r="J31" s="27" t="e">
        <f>H31/G31*100</f>
        <v>#DIV/0!</v>
      </c>
    </row>
    <row r="32" spans="1:10" ht="12.75" customHeight="1" hidden="1">
      <c r="A32" s="10" t="s">
        <v>21</v>
      </c>
      <c r="B32" s="10"/>
      <c r="C32" s="11" t="s">
        <v>22</v>
      </c>
      <c r="D32" s="63"/>
      <c r="E32" s="6"/>
      <c r="F32" s="6"/>
      <c r="G32" s="51"/>
      <c r="H32" s="68"/>
      <c r="I32" s="27" t="e">
        <f t="shared" si="1"/>
        <v>#DIV/0!</v>
      </c>
      <c r="J32" s="27" t="e">
        <f>H32/G32*100</f>
        <v>#DIV/0!</v>
      </c>
    </row>
    <row r="33" spans="1:10" ht="12.75" customHeight="1" hidden="1">
      <c r="A33" s="10" t="s">
        <v>23</v>
      </c>
      <c r="B33" s="10"/>
      <c r="C33" s="11" t="s">
        <v>24</v>
      </c>
      <c r="D33" s="63"/>
      <c r="E33" s="6"/>
      <c r="F33" s="6"/>
      <c r="G33" s="51"/>
      <c r="H33" s="68"/>
      <c r="I33" s="27" t="e">
        <f t="shared" si="1"/>
        <v>#DIV/0!</v>
      </c>
      <c r="J33" s="27" t="e">
        <f>H33/G33*100</f>
        <v>#DIV/0!</v>
      </c>
    </row>
    <row r="34" spans="1:10" ht="15" customHeight="1" hidden="1">
      <c r="A34" s="10" t="s">
        <v>25</v>
      </c>
      <c r="B34" s="10"/>
      <c r="C34" s="11" t="s">
        <v>26</v>
      </c>
      <c r="D34" s="63"/>
      <c r="E34" s="6"/>
      <c r="F34" s="6"/>
      <c r="G34" s="51"/>
      <c r="H34" s="68"/>
      <c r="I34" s="27" t="e">
        <f t="shared" si="1"/>
        <v>#DIV/0!</v>
      </c>
      <c r="J34" s="27" t="e">
        <f>H34/G34*100</f>
        <v>#DIV/0!</v>
      </c>
    </row>
    <row r="35" spans="1:10" ht="32.25" customHeight="1">
      <c r="A35" s="10" t="s">
        <v>90</v>
      </c>
      <c r="B35" s="10"/>
      <c r="C35" s="11" t="s">
        <v>18</v>
      </c>
      <c r="D35" s="63">
        <v>25</v>
      </c>
      <c r="E35" s="6"/>
      <c r="F35" s="6"/>
      <c r="G35" s="51">
        <v>0</v>
      </c>
      <c r="H35" s="68">
        <v>0</v>
      </c>
      <c r="I35" s="27"/>
      <c r="J35" s="27"/>
    </row>
    <row r="36" spans="1:10" ht="32.25" customHeight="1">
      <c r="A36" s="10" t="s">
        <v>112</v>
      </c>
      <c r="B36" s="10"/>
      <c r="C36" s="11" t="s">
        <v>24</v>
      </c>
      <c r="D36" s="63">
        <v>850</v>
      </c>
      <c r="E36" s="6"/>
      <c r="F36" s="6"/>
      <c r="G36" s="51">
        <v>400</v>
      </c>
      <c r="H36" s="68">
        <v>329.2</v>
      </c>
      <c r="I36" s="27"/>
      <c r="J36" s="27">
        <f aca="true" t="shared" si="2" ref="J36:J43">H36/G36*100</f>
        <v>82.3</v>
      </c>
    </row>
    <row r="37" spans="1:10" ht="29.25" customHeight="1">
      <c r="A37" s="10" t="s">
        <v>108</v>
      </c>
      <c r="B37" s="10"/>
      <c r="C37" s="11" t="s">
        <v>91</v>
      </c>
      <c r="D37" s="63">
        <v>390</v>
      </c>
      <c r="E37" s="43"/>
      <c r="F37" s="6">
        <v>12.5</v>
      </c>
      <c r="G37" s="51">
        <v>190</v>
      </c>
      <c r="H37" s="68">
        <v>104.5</v>
      </c>
      <c r="I37" s="27">
        <v>0</v>
      </c>
      <c r="J37" s="27">
        <f t="shared" si="2"/>
        <v>55.00000000000001</v>
      </c>
    </row>
    <row r="38" spans="1:10" s="9" customFormat="1" ht="18.75" customHeight="1">
      <c r="A38" s="23" t="s">
        <v>27</v>
      </c>
      <c r="B38" s="24" t="s">
        <v>28</v>
      </c>
      <c r="C38" s="24"/>
      <c r="D38" s="62">
        <f>D39+D40+D41</f>
        <v>4350</v>
      </c>
      <c r="E38" s="23">
        <f>E39+E40+E41</f>
        <v>0</v>
      </c>
      <c r="F38" s="23">
        <f>F39+F40+F41</f>
        <v>3032.7</v>
      </c>
      <c r="G38" s="23">
        <f>G39+G40+G41</f>
        <v>2235</v>
      </c>
      <c r="H38" s="67">
        <f>H39+H40+H41</f>
        <v>1757.5</v>
      </c>
      <c r="I38" s="27">
        <f>H38/G38*100</f>
        <v>78.63534675615213</v>
      </c>
      <c r="J38" s="27">
        <f t="shared" si="2"/>
        <v>78.63534675615213</v>
      </c>
    </row>
    <row r="39" spans="1:10" s="12" customFormat="1" ht="16.5" customHeight="1">
      <c r="A39" s="10" t="s">
        <v>55</v>
      </c>
      <c r="B39" s="10"/>
      <c r="C39" s="11" t="s">
        <v>29</v>
      </c>
      <c r="D39" s="63">
        <v>300</v>
      </c>
      <c r="E39" s="6"/>
      <c r="F39" s="6">
        <v>200</v>
      </c>
      <c r="G39" s="51">
        <v>100</v>
      </c>
      <c r="H39" s="68">
        <v>51.7</v>
      </c>
      <c r="I39" s="27">
        <v>0</v>
      </c>
      <c r="J39" s="27">
        <f t="shared" si="2"/>
        <v>51.7</v>
      </c>
    </row>
    <row r="40" spans="1:10" s="12" customFormat="1" ht="24" customHeight="1">
      <c r="A40" s="10" t="s">
        <v>64</v>
      </c>
      <c r="B40" s="10"/>
      <c r="C40" s="11" t="s">
        <v>29</v>
      </c>
      <c r="D40" s="63">
        <v>300</v>
      </c>
      <c r="E40" s="6"/>
      <c r="F40" s="6">
        <v>220</v>
      </c>
      <c r="G40" s="51">
        <v>130</v>
      </c>
      <c r="H40" s="68">
        <v>61.2</v>
      </c>
      <c r="I40" s="27">
        <f aca="true" t="shared" si="3" ref="I40:I46">H40/G40*100</f>
        <v>47.07692307692308</v>
      </c>
      <c r="J40" s="27">
        <f t="shared" si="2"/>
        <v>47.07692307692308</v>
      </c>
    </row>
    <row r="41" spans="1:10" ht="15.75" customHeight="1">
      <c r="A41" s="10" t="s">
        <v>61</v>
      </c>
      <c r="B41" s="10"/>
      <c r="C41" s="35" t="s">
        <v>57</v>
      </c>
      <c r="D41" s="56">
        <f>D43+D45+D46+D49</f>
        <v>3750</v>
      </c>
      <c r="E41" s="36">
        <f>E43+E44+E45+E46</f>
        <v>0</v>
      </c>
      <c r="F41" s="36">
        <f>F43+F44+F45+F46</f>
        <v>2612.7</v>
      </c>
      <c r="G41" s="52">
        <f>G43+G45+G46+G49</f>
        <v>2005</v>
      </c>
      <c r="H41" s="69">
        <f>H43+H45+H46+H49</f>
        <v>1644.6</v>
      </c>
      <c r="I41" s="27">
        <f t="shared" si="3"/>
        <v>82.02493765586034</v>
      </c>
      <c r="J41" s="27">
        <f t="shared" si="2"/>
        <v>82.02493765586034</v>
      </c>
    </row>
    <row r="42" spans="1:10" ht="25.5" customHeight="1" hidden="1">
      <c r="A42" s="10" t="s">
        <v>30</v>
      </c>
      <c r="B42" s="10"/>
      <c r="C42" s="11" t="s">
        <v>56</v>
      </c>
      <c r="D42" s="63"/>
      <c r="E42" s="6"/>
      <c r="F42" s="6">
        <f>-G3</f>
        <v>0</v>
      </c>
      <c r="G42" s="51">
        <v>0</v>
      </c>
      <c r="H42" s="68"/>
      <c r="I42" s="27" t="e">
        <f t="shared" si="3"/>
        <v>#DIV/0!</v>
      </c>
      <c r="J42" s="27" t="e">
        <f t="shared" si="2"/>
        <v>#DIV/0!</v>
      </c>
    </row>
    <row r="43" spans="1:10" ht="15.75" customHeight="1">
      <c r="A43" s="10" t="s">
        <v>74</v>
      </c>
      <c r="B43" s="10"/>
      <c r="C43" s="11"/>
      <c r="D43" s="63">
        <v>1950</v>
      </c>
      <c r="E43" s="6"/>
      <c r="F43" s="6">
        <v>1060</v>
      </c>
      <c r="G43" s="51">
        <v>1205</v>
      </c>
      <c r="H43" s="68">
        <v>1077.5</v>
      </c>
      <c r="I43" s="27">
        <f t="shared" si="3"/>
        <v>89.41908713692946</v>
      </c>
      <c r="J43" s="27">
        <f t="shared" si="2"/>
        <v>89.41908713692946</v>
      </c>
    </row>
    <row r="44" spans="1:10" ht="17.25" customHeight="1">
      <c r="A44" s="10">
        <v>0</v>
      </c>
      <c r="B44" s="10"/>
      <c r="C44" s="11"/>
      <c r="D44" s="63"/>
      <c r="E44" s="6"/>
      <c r="F44" s="6">
        <v>300</v>
      </c>
      <c r="G44" s="51"/>
      <c r="H44" s="68"/>
      <c r="I44" s="27" t="e">
        <f t="shared" si="3"/>
        <v>#DIV/0!</v>
      </c>
      <c r="J44" s="27"/>
    </row>
    <row r="45" spans="1:10" ht="16.5" customHeight="1">
      <c r="A45" s="10" t="s">
        <v>76</v>
      </c>
      <c r="B45" s="10"/>
      <c r="C45" s="11"/>
      <c r="D45" s="63">
        <v>50</v>
      </c>
      <c r="E45" s="6"/>
      <c r="F45" s="6">
        <v>60</v>
      </c>
      <c r="G45" s="51">
        <v>50</v>
      </c>
      <c r="H45" s="68">
        <v>6.2</v>
      </c>
      <c r="I45" s="27">
        <f t="shared" si="3"/>
        <v>12.4</v>
      </c>
      <c r="J45" s="27">
        <f>H45/G45*100</f>
        <v>12.4</v>
      </c>
    </row>
    <row r="46" spans="1:10" ht="15.75" customHeight="1">
      <c r="A46" s="10" t="s">
        <v>77</v>
      </c>
      <c r="B46" s="10"/>
      <c r="C46" s="11"/>
      <c r="D46" s="63">
        <v>1600</v>
      </c>
      <c r="E46" s="6"/>
      <c r="F46" s="6">
        <v>1192.7</v>
      </c>
      <c r="G46" s="51">
        <v>750</v>
      </c>
      <c r="H46" s="68">
        <v>560.9</v>
      </c>
      <c r="I46" s="27">
        <f t="shared" si="3"/>
        <v>74.78666666666666</v>
      </c>
      <c r="J46" s="27">
        <f>H46/G46*100</f>
        <v>74.78666666666666</v>
      </c>
    </row>
    <row r="47" spans="1:10" ht="15.75" customHeight="1" hidden="1">
      <c r="A47" s="10"/>
      <c r="B47" s="10"/>
      <c r="C47" s="11"/>
      <c r="D47" s="63"/>
      <c r="E47" s="6"/>
      <c r="F47" s="6"/>
      <c r="G47" s="51"/>
      <c r="H47" s="68"/>
      <c r="I47" s="27"/>
      <c r="J47" s="27"/>
    </row>
    <row r="48" spans="1:10" ht="15.75" customHeight="1" hidden="1">
      <c r="A48" s="10"/>
      <c r="B48" s="10"/>
      <c r="C48" s="11"/>
      <c r="D48" s="63"/>
      <c r="E48" s="6"/>
      <c r="F48" s="6"/>
      <c r="G48" s="51"/>
      <c r="H48" s="68"/>
      <c r="I48" s="27"/>
      <c r="J48" s="27"/>
    </row>
    <row r="49" spans="1:10" ht="30" customHeight="1">
      <c r="A49" s="10" t="s">
        <v>95</v>
      </c>
      <c r="B49" s="10"/>
      <c r="C49" s="11" t="s">
        <v>57</v>
      </c>
      <c r="D49" s="63">
        <v>150</v>
      </c>
      <c r="E49" s="6"/>
      <c r="F49" s="6"/>
      <c r="G49" s="51"/>
      <c r="H49" s="68">
        <v>0</v>
      </c>
      <c r="I49" s="27"/>
      <c r="J49" s="27"/>
    </row>
    <row r="50" spans="1:10" ht="16.5" customHeight="1">
      <c r="A50" s="25" t="s">
        <v>58</v>
      </c>
      <c r="B50" s="24" t="s">
        <v>52</v>
      </c>
      <c r="C50" s="24"/>
      <c r="D50" s="62">
        <f>D51</f>
        <v>200</v>
      </c>
      <c r="E50" s="23"/>
      <c r="F50" s="23">
        <f>F51</f>
        <v>84.5</v>
      </c>
      <c r="G50" s="46">
        <v>0</v>
      </c>
      <c r="H50" s="67">
        <f>H51</f>
        <v>0</v>
      </c>
      <c r="I50" s="27" t="e">
        <f aca="true" t="shared" si="4" ref="I50:I64">H50/G50*100</f>
        <v>#DIV/0!</v>
      </c>
      <c r="J50" s="27">
        <v>0</v>
      </c>
    </row>
    <row r="51" spans="1:10" ht="19.5" customHeight="1">
      <c r="A51" s="10" t="s">
        <v>59</v>
      </c>
      <c r="B51" s="10"/>
      <c r="C51" s="11" t="s">
        <v>53</v>
      </c>
      <c r="D51" s="63">
        <v>200</v>
      </c>
      <c r="E51" s="6"/>
      <c r="F51" s="6">
        <v>84.5</v>
      </c>
      <c r="G51" s="38">
        <v>0</v>
      </c>
      <c r="H51" s="68">
        <v>0</v>
      </c>
      <c r="I51" s="27" t="e">
        <f t="shared" si="4"/>
        <v>#DIV/0!</v>
      </c>
      <c r="J51" s="27">
        <v>0</v>
      </c>
    </row>
    <row r="52" spans="1:10" s="9" customFormat="1" ht="23.25" customHeight="1">
      <c r="A52" s="23" t="s">
        <v>31</v>
      </c>
      <c r="B52" s="24" t="s">
        <v>32</v>
      </c>
      <c r="C52" s="24"/>
      <c r="D52" s="62">
        <v>7293.9</v>
      </c>
      <c r="E52" s="23"/>
      <c r="F52" s="23">
        <f>F54+F55+F57</f>
        <v>6378.2</v>
      </c>
      <c r="G52" s="46">
        <f>G53</f>
        <v>4811.3</v>
      </c>
      <c r="H52" s="67">
        <f>H53</f>
        <v>4180.599999999999</v>
      </c>
      <c r="I52" s="27">
        <f t="shared" si="4"/>
        <v>86.89127678589985</v>
      </c>
      <c r="J52" s="27">
        <f aca="true" t="shared" si="5" ref="J52:J64">H52/G52*100</f>
        <v>86.89127678589985</v>
      </c>
    </row>
    <row r="53" spans="1:10" s="9" customFormat="1" ht="15" customHeight="1">
      <c r="A53" s="10" t="s">
        <v>33</v>
      </c>
      <c r="B53" s="10"/>
      <c r="C53" s="11" t="s">
        <v>34</v>
      </c>
      <c r="D53" s="63">
        <f>D54+D55+D57</f>
        <v>7293</v>
      </c>
      <c r="E53" s="51">
        <f>E54+E55+E57</f>
        <v>0</v>
      </c>
      <c r="F53" s="51">
        <f>F54+F55+F57</f>
        <v>6378.2</v>
      </c>
      <c r="G53" s="51">
        <f>G54+G55+G56+G57</f>
        <v>4811.3</v>
      </c>
      <c r="H53" s="68">
        <f>H54+H55+H56+H57</f>
        <v>4180.599999999999</v>
      </c>
      <c r="I53" s="48">
        <f t="shared" si="4"/>
        <v>86.89127678589985</v>
      </c>
      <c r="J53" s="48">
        <f t="shared" si="5"/>
        <v>86.89127678589985</v>
      </c>
    </row>
    <row r="54" spans="1:11" s="9" customFormat="1" ht="14.25" customHeight="1">
      <c r="A54" s="33" t="s">
        <v>79</v>
      </c>
      <c r="B54" s="31"/>
      <c r="C54" s="31"/>
      <c r="D54" s="57">
        <v>5500</v>
      </c>
      <c r="E54" s="49"/>
      <c r="F54" s="49">
        <v>4622</v>
      </c>
      <c r="G54" s="49">
        <v>3373</v>
      </c>
      <c r="H54" s="70">
        <v>2926.2</v>
      </c>
      <c r="I54" s="48">
        <f t="shared" si="4"/>
        <v>86.75363178179661</v>
      </c>
      <c r="J54" s="48">
        <f t="shared" si="5"/>
        <v>86.75363178179661</v>
      </c>
      <c r="K54" s="9" t="s">
        <v>119</v>
      </c>
    </row>
    <row r="55" spans="1:10" s="9" customFormat="1" ht="15.75" customHeight="1">
      <c r="A55" s="33" t="s">
        <v>80</v>
      </c>
      <c r="B55" s="31"/>
      <c r="C55" s="31"/>
      <c r="D55" s="57">
        <v>1693</v>
      </c>
      <c r="E55" s="49"/>
      <c r="F55" s="49">
        <v>1496.2</v>
      </c>
      <c r="G55" s="49">
        <v>810.3</v>
      </c>
      <c r="H55" s="70">
        <v>738.1</v>
      </c>
      <c r="I55" s="48">
        <f t="shared" si="4"/>
        <v>91.08971985684316</v>
      </c>
      <c r="J55" s="48">
        <f t="shared" si="5"/>
        <v>91.08971985684316</v>
      </c>
    </row>
    <row r="56" spans="1:10" s="9" customFormat="1" ht="15.75" customHeight="1">
      <c r="A56" s="33" t="s">
        <v>121</v>
      </c>
      <c r="B56" s="31"/>
      <c r="C56" s="31"/>
      <c r="D56" s="57"/>
      <c r="E56" s="49"/>
      <c r="F56" s="49"/>
      <c r="G56" s="49">
        <v>568</v>
      </c>
      <c r="H56" s="70">
        <v>460</v>
      </c>
      <c r="I56" s="48"/>
      <c r="J56" s="48">
        <f t="shared" si="5"/>
        <v>80.98591549295774</v>
      </c>
    </row>
    <row r="57" spans="1:10" ht="12.75" customHeight="1">
      <c r="A57" s="32" t="s">
        <v>78</v>
      </c>
      <c r="B57" s="10"/>
      <c r="C57" s="11"/>
      <c r="D57" s="57">
        <v>100</v>
      </c>
      <c r="E57" s="47"/>
      <c r="F57" s="47">
        <v>260</v>
      </c>
      <c r="G57" s="49">
        <v>60</v>
      </c>
      <c r="H57" s="70">
        <v>56.3</v>
      </c>
      <c r="I57" s="48">
        <f t="shared" si="4"/>
        <v>93.83333333333333</v>
      </c>
      <c r="J57" s="48">
        <f t="shared" si="5"/>
        <v>93.83333333333333</v>
      </c>
    </row>
    <row r="58" spans="1:10" ht="12.75" customHeight="1" hidden="1">
      <c r="A58" s="10" t="s">
        <v>35</v>
      </c>
      <c r="B58" s="10"/>
      <c r="C58" s="11" t="s">
        <v>36</v>
      </c>
      <c r="D58" s="63"/>
      <c r="E58" s="6"/>
      <c r="F58" s="6"/>
      <c r="G58" s="38"/>
      <c r="H58" s="68"/>
      <c r="I58" s="27" t="e">
        <f t="shared" si="4"/>
        <v>#DIV/0!</v>
      </c>
      <c r="J58" s="27" t="e">
        <f t="shared" si="5"/>
        <v>#DIV/0!</v>
      </c>
    </row>
    <row r="59" spans="1:10" ht="12.75" customHeight="1" hidden="1">
      <c r="A59" s="10" t="s">
        <v>37</v>
      </c>
      <c r="B59" s="10"/>
      <c r="C59" s="11" t="s">
        <v>38</v>
      </c>
      <c r="D59" s="63"/>
      <c r="E59" s="6"/>
      <c r="F59" s="6"/>
      <c r="G59" s="38"/>
      <c r="H59" s="68"/>
      <c r="I59" s="27" t="e">
        <f t="shared" si="4"/>
        <v>#DIV/0!</v>
      </c>
      <c r="J59" s="27" t="e">
        <f t="shared" si="5"/>
        <v>#DIV/0!</v>
      </c>
    </row>
    <row r="60" spans="1:10" ht="25.5" customHeight="1" hidden="1">
      <c r="A60" s="10" t="s">
        <v>39</v>
      </c>
      <c r="B60" s="10"/>
      <c r="C60" s="11" t="s">
        <v>40</v>
      </c>
      <c r="D60" s="63"/>
      <c r="E60" s="6"/>
      <c r="F60" s="6"/>
      <c r="G60" s="38"/>
      <c r="H60" s="68"/>
      <c r="I60" s="27" t="e">
        <f t="shared" si="4"/>
        <v>#DIV/0!</v>
      </c>
      <c r="J60" s="27" t="e">
        <f t="shared" si="5"/>
        <v>#DIV/0!</v>
      </c>
    </row>
    <row r="61" spans="1:10" ht="14.25" customHeight="1">
      <c r="A61" s="25" t="s">
        <v>70</v>
      </c>
      <c r="B61" s="23">
        <v>1001</v>
      </c>
      <c r="C61" s="26"/>
      <c r="D61" s="62">
        <f>D62</f>
        <v>370</v>
      </c>
      <c r="E61" s="23">
        <f>E62</f>
        <v>0</v>
      </c>
      <c r="F61" s="23">
        <f>F62</f>
        <v>120</v>
      </c>
      <c r="G61" s="23">
        <f>G62</f>
        <v>150</v>
      </c>
      <c r="H61" s="67">
        <f>H62</f>
        <v>112.6</v>
      </c>
      <c r="I61" s="27">
        <f t="shared" si="4"/>
        <v>75.06666666666666</v>
      </c>
      <c r="J61" s="27">
        <f t="shared" si="5"/>
        <v>75.06666666666666</v>
      </c>
    </row>
    <row r="62" spans="1:10" ht="24.75" customHeight="1">
      <c r="A62" s="10" t="s">
        <v>71</v>
      </c>
      <c r="B62" s="10"/>
      <c r="C62" s="11" t="s">
        <v>72</v>
      </c>
      <c r="D62" s="63">
        <v>370</v>
      </c>
      <c r="E62" s="6"/>
      <c r="F62" s="6">
        <v>120</v>
      </c>
      <c r="G62" s="38">
        <v>150</v>
      </c>
      <c r="H62" s="68">
        <v>112.6</v>
      </c>
      <c r="I62" s="27">
        <f t="shared" si="4"/>
        <v>75.06666666666666</v>
      </c>
      <c r="J62" s="27">
        <f t="shared" si="5"/>
        <v>75.06666666666666</v>
      </c>
    </row>
    <row r="63" spans="1:10" s="9" customFormat="1" ht="12.75" customHeight="1">
      <c r="A63" s="23" t="s">
        <v>41</v>
      </c>
      <c r="B63" s="24" t="s">
        <v>73</v>
      </c>
      <c r="C63" s="24"/>
      <c r="D63" s="62">
        <f>SUM(D64:D64)</f>
        <v>250</v>
      </c>
      <c r="E63" s="23"/>
      <c r="F63" s="23">
        <f>SUM(F64:F64)</f>
        <v>203</v>
      </c>
      <c r="G63" s="46">
        <v>118</v>
      </c>
      <c r="H63" s="67">
        <f>H64</f>
        <v>87.9</v>
      </c>
      <c r="I63" s="27">
        <f t="shared" si="4"/>
        <v>74.49152542372882</v>
      </c>
      <c r="J63" s="27">
        <f t="shared" si="5"/>
        <v>74.49152542372882</v>
      </c>
    </row>
    <row r="64" spans="1:10" ht="12.75" customHeight="1">
      <c r="A64" s="10" t="s">
        <v>42</v>
      </c>
      <c r="B64" s="10"/>
      <c r="C64" s="11" t="s">
        <v>73</v>
      </c>
      <c r="D64" s="63">
        <v>250</v>
      </c>
      <c r="E64" s="6"/>
      <c r="F64" s="6">
        <v>203</v>
      </c>
      <c r="G64" s="38">
        <v>118</v>
      </c>
      <c r="H64" s="68">
        <v>87.9</v>
      </c>
      <c r="I64" s="27">
        <f t="shared" si="4"/>
        <v>74.49152542372882</v>
      </c>
      <c r="J64" s="27">
        <f t="shared" si="5"/>
        <v>74.49152542372882</v>
      </c>
    </row>
    <row r="65" spans="1:10" ht="12.75" customHeight="1">
      <c r="A65" s="10"/>
      <c r="B65" s="10"/>
      <c r="C65" s="11"/>
      <c r="D65" s="63"/>
      <c r="E65" s="6"/>
      <c r="F65" s="6"/>
      <c r="G65" s="38"/>
      <c r="H65" s="68"/>
      <c r="I65" s="27"/>
      <c r="J65" s="27"/>
    </row>
    <row r="66" spans="1:10" ht="0.75" customHeight="1">
      <c r="A66" s="10"/>
      <c r="B66" s="10"/>
      <c r="C66" s="11"/>
      <c r="D66" s="63"/>
      <c r="E66" s="6"/>
      <c r="F66" s="6"/>
      <c r="G66" s="38"/>
      <c r="H66" s="68"/>
      <c r="I66" s="27" t="e">
        <f>H66/G66*100</f>
        <v>#DIV/0!</v>
      </c>
      <c r="J66" s="27" t="e">
        <f>H66/G66*100</f>
        <v>#DIV/0!</v>
      </c>
    </row>
    <row r="67" spans="1:10" ht="14.25" customHeight="1" hidden="1">
      <c r="A67" s="23"/>
      <c r="B67" s="23"/>
      <c r="C67" s="26"/>
      <c r="D67" s="62"/>
      <c r="E67" s="23"/>
      <c r="F67" s="23"/>
      <c r="G67" s="37"/>
      <c r="H67" s="67"/>
      <c r="I67" s="27" t="e">
        <f>H67/G67*100</f>
        <v>#DIV/0!</v>
      </c>
      <c r="J67" s="27" t="e">
        <f>H67/G67*100</f>
        <v>#DIV/0!</v>
      </c>
    </row>
    <row r="68" spans="1:10" ht="14.25" customHeight="1" hidden="1">
      <c r="A68" s="10"/>
      <c r="B68" s="10"/>
      <c r="C68" s="11"/>
      <c r="D68" s="63"/>
      <c r="E68" s="6"/>
      <c r="F68" s="6"/>
      <c r="G68" s="42"/>
      <c r="H68" s="68"/>
      <c r="I68" s="27" t="e">
        <f>H68/G68*100</f>
        <v>#DIV/0!</v>
      </c>
      <c r="J68" s="27" t="e">
        <f>H68/G68*100</f>
        <v>#DIV/0!</v>
      </c>
    </row>
    <row r="69" spans="1:10" s="9" customFormat="1" ht="12.75" customHeight="1">
      <c r="A69" s="13" t="s">
        <v>43</v>
      </c>
      <c r="B69" s="13"/>
      <c r="C69" s="7"/>
      <c r="D69" s="62">
        <f>D17+D23+D25+D28+D38+D50+D52+D61+D63</f>
        <v>23554.8</v>
      </c>
      <c r="E69" s="37">
        <f>E17+E23+E25+E28+E38+E50+E52+E61+E63</f>
        <v>0</v>
      </c>
      <c r="F69" s="37">
        <f>F17+F23+F25+F28+F38+F50+F52+F61+F63</f>
        <v>15646</v>
      </c>
      <c r="G69" s="37">
        <f>G17+G23+G25+G28+G38+G50+G52+G61+G63</f>
        <v>12447.5</v>
      </c>
      <c r="H69" s="37">
        <f>H17+H23+H25+H28+H38+H50+H52+H61+H63</f>
        <v>10306.599999999999</v>
      </c>
      <c r="I69" s="27">
        <f>H69/G69*100</f>
        <v>82.80056236192004</v>
      </c>
      <c r="J69" s="27">
        <f>H69/G69*100</f>
        <v>82.80056236192004</v>
      </c>
    </row>
    <row r="70" spans="4:8" ht="12.75">
      <c r="D70" s="28"/>
      <c r="E70" s="28"/>
      <c r="H70" s="71"/>
    </row>
    <row r="71" ht="12.75">
      <c r="D71" s="1">
        <v>24557.9</v>
      </c>
    </row>
    <row r="73" ht="12.75">
      <c r="D73" s="1" t="s">
        <v>120</v>
      </c>
    </row>
  </sheetData>
  <mergeCells count="11">
    <mergeCell ref="J14:J15"/>
    <mergeCell ref="I14:I16"/>
    <mergeCell ref="F14:F16"/>
    <mergeCell ref="G14:G16"/>
    <mergeCell ref="A7:D7"/>
    <mergeCell ref="H14:H15"/>
    <mergeCell ref="C1:D1"/>
    <mergeCell ref="A14:A16"/>
    <mergeCell ref="B14:B16"/>
    <mergeCell ref="C14:C16"/>
    <mergeCell ref="D14:D16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Рождествно</cp:lastModifiedBy>
  <cp:lastPrinted>2014-04-02T06:17:29Z</cp:lastPrinted>
  <dcterms:created xsi:type="dcterms:W3CDTF">2005-07-27T12:36:10Z</dcterms:created>
  <dcterms:modified xsi:type="dcterms:W3CDTF">2014-04-04T06:51:59Z</dcterms:modified>
  <cp:category/>
  <cp:version/>
  <cp:contentType/>
  <cp:contentStatus/>
</cp:coreProperties>
</file>