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год 2012 г отчет (2)" sheetId="1" r:id="rId1"/>
    <sheet name="год 2012 г отчет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<sst xmlns="http://schemas.openxmlformats.org/spreadsheetml/2006/main" count="197" uniqueCount="94">
  <si>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</si>
  <si>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</si>
  <si>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</si>
  <si>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</si>
  <si>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</si>
  <si>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</si>
  <si>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</si>
  <si>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</si>
  <si>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</si>
  <si>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</si>
  <si>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</si>
  <si>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</si>
  <si>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</si>
  <si>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</si>
  <si>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</si>
  <si>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</si>
  <si>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</si>
  <si>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</si>
  <si>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</si>
  <si>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</si>
  <si>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</si>
  <si>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</si>
  <si>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</si>
  <si>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</si>
  <si>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</si>
  <si>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</si>
  <si>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</si>
  <si>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</si>
  <si>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</si>
  <si>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</si>
  <si>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</si>
  <si>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</si>
  <si>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</si>
  <si>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</si>
  <si>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</si>
  <si>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</si>
  <si>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</si>
  <si>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</si>
  <si>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</si>
  <si>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</si>
  <si>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</si>
  <si>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</si>
  <si>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</si>
  <si>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ВСЕГО РАСХОДОВ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</si>
  <si>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</si>
  <si>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</si>
  <si>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</si>
  <si>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Рождественского сельского поселения</t>
  </si>
  <si>
    <t>к решению Совета депутатов</t>
  </si>
  <si>
    <t xml:space="preserve">      Рождественского сельского поселения </t>
  </si>
  <si>
    <t>Функционирование занодательных органов государственной власти и местного самоуправления</t>
  </si>
  <si>
    <t>0103</t>
  </si>
  <si>
    <t>0700</t>
  </si>
  <si>
    <t>0707</t>
  </si>
  <si>
    <t>0203</t>
  </si>
  <si>
    <t>Жилищное  хозяйство(за счет найма)</t>
  </si>
  <si>
    <t>0505</t>
  </si>
  <si>
    <t>0503</t>
  </si>
  <si>
    <t xml:space="preserve">                    Образование</t>
  </si>
  <si>
    <t xml:space="preserve">Молодежная политика иоздоровление детей </t>
  </si>
  <si>
    <t>0200</t>
  </si>
  <si>
    <t xml:space="preserve">Благоустройство </t>
  </si>
  <si>
    <t xml:space="preserve">                                            Исполнение расходов бюджетных ассигнований  </t>
  </si>
  <si>
    <t xml:space="preserve">             по разделам и подразделам   бюджета Рождественского сельского поселения  </t>
  </si>
  <si>
    <t xml:space="preserve">Другие мероприятия в области жилищного хозяйства </t>
  </si>
  <si>
    <t>0401</t>
  </si>
  <si>
    <t xml:space="preserve">Общеэкономические вопросы </t>
  </si>
  <si>
    <t>0111</t>
  </si>
  <si>
    <t>0113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</si>
  <si>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</si>
  <si>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</si>
  <si>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</si>
  <si>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1102</t>
  </si>
  <si>
    <t>в тч  уличное освещение</t>
  </si>
  <si>
    <t xml:space="preserve">         содержание дорог</t>
  </si>
  <si>
    <t xml:space="preserve">         содержание  мест захоронений</t>
  </si>
  <si>
    <t xml:space="preserve">         прочие расходы</t>
  </si>
  <si>
    <t xml:space="preserve">                   платные услуги</t>
  </si>
  <si>
    <t xml:space="preserve">         в тч  дома культуры</t>
  </si>
  <si>
    <t xml:space="preserve">                  библиотеки</t>
  </si>
  <si>
    <t>% выпол к году</t>
  </si>
  <si>
    <t>0410</t>
  </si>
  <si>
    <t>План 9 мес .2011г в тыс руб</t>
  </si>
  <si>
    <t>№                   "   " января        2012 г</t>
  </si>
  <si>
    <t>Уточнен план   2011г</t>
  </si>
  <si>
    <t>% выполнения за 2011г</t>
  </si>
  <si>
    <t>от 24 января 2013г</t>
  </si>
  <si>
    <r>
      <t xml:space="preserve">                                                           </t>
    </r>
    <r>
      <rPr>
        <b/>
        <sz val="14"/>
        <rFont val="Times New Roman"/>
        <family val="1"/>
      </rPr>
      <t>за  2012 года</t>
    </r>
  </si>
  <si>
    <t xml:space="preserve"> Бюджет на 2012г</t>
  </si>
  <si>
    <t>Исполнено за 2012 к в тыс руб</t>
  </si>
  <si>
    <t>Дорожное хощяйство(Дорожные фонды)</t>
  </si>
  <si>
    <t>Другие мероприятия в области экономики</t>
  </si>
  <si>
    <t>0412</t>
  </si>
  <si>
    <t>№    3              "   " января        2012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</si>
</sst>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1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indexed="43"/>
      <name val="Arial Cyr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71" fontId="4" fillId="2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375" style="2" customWidth="1"/>
    <col min="4" max="4" width="11.125" style="1" customWidth="1"/>
    <col min="5" max="5" width="8.75390625" style="1" hidden="1" customWidth="1"/>
    <col min="6" max="6" width="8.875" style="1" hidden="1" customWidth="1"/>
    <col min="7" max="7" width="12.00390625" style="1" hidden="1" customWidth="1"/>
    <col min="8" max="8" width="12.125" style="1" customWidth="1"/>
    <col min="9" max="9" width="9.00390625" style="1" hidden="1" customWidth="1"/>
    <col min="10" max="10" width="11.875" style="1" customWidth="1"/>
    <col min="11" max="16384" width="9.125" style="1" customWidth="1"/>
  </cols>
  <sheetData>
    <row r="1" spans="3:8" ht="12.75">
      <c r="C1" s="53" t="s">
        <v>44</v>
      </c>
      <c r="D1" s="53"/>
      <c r="E1" s="19"/>
      <c r="F1" s="19"/>
      <c r="G1" s="19"/>
      <c r="H1" s="19"/>
    </row>
    <row r="2" spans="2:8" ht="12.75">
      <c r="B2" s="21" t="s">
        <v>48</v>
      </c>
      <c r="C2" s="3"/>
      <c r="D2" s="3"/>
      <c r="E2" s="3"/>
      <c r="F2" s="3"/>
      <c r="G2" s="3"/>
      <c r="H2" s="3"/>
    </row>
    <row r="3" spans="1:8" ht="12.75" customHeight="1">
      <c r="A3" s="3"/>
      <c r="B3" s="3" t="s">
        <v>47</v>
      </c>
      <c r="C3" s="3"/>
      <c r="D3" s="3"/>
      <c r="E3" s="3"/>
      <c r="F3" s="19"/>
      <c r="G3" s="19"/>
      <c r="H3" s="19"/>
    </row>
    <row r="4" spans="1:8" ht="12.75" customHeight="1">
      <c r="A4" s="3"/>
      <c r="B4" s="3" t="s">
        <v>93</v>
      </c>
      <c r="C4" s="3" t="s">
        <v>86</v>
      </c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50" t="s">
        <v>49</v>
      </c>
      <c r="B7" s="50"/>
      <c r="C7" s="50"/>
      <c r="D7" s="50"/>
      <c r="E7" s="18"/>
      <c r="F7" s="18"/>
      <c r="G7" s="18"/>
      <c r="H7" s="18"/>
    </row>
    <row r="8" spans="1:8" ht="21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87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54" t="s">
        <v>0</v>
      </c>
      <c r="B14" s="54" t="s">
        <v>1</v>
      </c>
      <c r="C14" s="54" t="s">
        <v>2</v>
      </c>
      <c r="D14" s="57" t="s">
        <v>88</v>
      </c>
      <c r="E14" s="44"/>
      <c r="F14" s="57" t="s">
        <v>82</v>
      </c>
      <c r="G14" s="65" t="s">
        <v>84</v>
      </c>
      <c r="H14" s="51" t="s">
        <v>89</v>
      </c>
      <c r="I14" s="62" t="s">
        <v>85</v>
      </c>
      <c r="J14" s="60" t="s">
        <v>80</v>
      </c>
    </row>
    <row r="15" spans="1:10" ht="33.75" customHeight="1">
      <c r="A15" s="55"/>
      <c r="B15" s="55"/>
      <c r="C15" s="55"/>
      <c r="D15" s="58"/>
      <c r="E15" s="45"/>
      <c r="F15" s="58"/>
      <c r="G15" s="66"/>
      <c r="H15" s="52"/>
      <c r="I15" s="63"/>
      <c r="J15" s="61"/>
    </row>
    <row r="16" spans="1:10" ht="9.75" customHeight="1" hidden="1">
      <c r="A16" s="56"/>
      <c r="B16" s="56"/>
      <c r="C16" s="56"/>
      <c r="D16" s="59"/>
      <c r="E16" s="29"/>
      <c r="F16" s="59"/>
      <c r="G16" s="67"/>
      <c r="H16" s="48"/>
      <c r="I16" s="64"/>
      <c r="J16" s="30"/>
    </row>
    <row r="17" spans="1:10" s="9" customFormat="1" ht="21.75" customHeight="1">
      <c r="A17" s="23" t="s">
        <v>3</v>
      </c>
      <c r="B17" s="24" t="s">
        <v>4</v>
      </c>
      <c r="C17" s="24"/>
      <c r="D17" s="23">
        <f>D18+D19+D20+D21+D22</f>
        <v>8079</v>
      </c>
      <c r="E17" s="23"/>
      <c r="F17" s="23">
        <f>F18+F19+F20+F21+F22</f>
        <v>5517.7</v>
      </c>
      <c r="G17" s="37">
        <f>G18+G19+G21+G22</f>
        <v>7157.1</v>
      </c>
      <c r="H17" s="23">
        <f>H18+H19+H20+H21+H22</f>
        <v>7919.3</v>
      </c>
      <c r="I17" s="27">
        <f>H17/G17*100</f>
        <v>110.64956476785291</v>
      </c>
      <c r="J17" s="27">
        <f>H17/D17*100</f>
        <v>98.02327020670876</v>
      </c>
    </row>
    <row r="18" spans="1:10" s="9" customFormat="1" ht="40.5" customHeight="1">
      <c r="A18" s="34" t="s">
        <v>50</v>
      </c>
      <c r="B18" s="8"/>
      <c r="C18" s="11" t="s">
        <v>51</v>
      </c>
      <c r="D18" s="6">
        <v>200</v>
      </c>
      <c r="E18" s="6"/>
      <c r="F18" s="6">
        <v>150</v>
      </c>
      <c r="G18" s="42">
        <v>200</v>
      </c>
      <c r="H18" s="47">
        <v>200</v>
      </c>
      <c r="I18" s="27">
        <f>H18/G18*100</f>
        <v>100</v>
      </c>
      <c r="J18" s="27">
        <f aca="true" t="shared" si="0" ref="J18:J66">H18/D18*100</f>
        <v>100</v>
      </c>
    </row>
    <row r="19" spans="1:10" ht="24" customHeight="1">
      <c r="A19" s="10" t="s">
        <v>5</v>
      </c>
      <c r="B19" s="10"/>
      <c r="C19" s="11" t="s">
        <v>6</v>
      </c>
      <c r="D19" s="6">
        <v>7344.9</v>
      </c>
      <c r="E19" s="6"/>
      <c r="F19" s="6">
        <v>5197.7</v>
      </c>
      <c r="G19" s="42">
        <v>6727.1</v>
      </c>
      <c r="H19" s="47">
        <v>7316.2</v>
      </c>
      <c r="I19" s="27">
        <f>H19/G19*100</f>
        <v>108.75711673678109</v>
      </c>
      <c r="J19" s="27">
        <f t="shared" si="0"/>
        <v>99.60925267872946</v>
      </c>
    </row>
    <row r="20" spans="1:10" ht="15.75" customHeight="1" hidden="1">
      <c r="A20" s="10"/>
      <c r="B20" s="10"/>
      <c r="C20" s="11"/>
      <c r="D20" s="6"/>
      <c r="E20" s="6"/>
      <c r="F20" s="6">
        <v>0</v>
      </c>
      <c r="G20" s="42">
        <v>0</v>
      </c>
      <c r="H20" s="47"/>
      <c r="I20" s="27" t="e">
        <f>H20/G20*100</f>
        <v>#DIV/0!</v>
      </c>
      <c r="J20" s="27" t="e">
        <f t="shared" si="0"/>
        <v>#DIV/0!</v>
      </c>
    </row>
    <row r="21" spans="1:10" ht="18" customHeight="1">
      <c r="A21" s="14" t="s">
        <v>7</v>
      </c>
      <c r="B21" s="14"/>
      <c r="C21" s="15" t="s">
        <v>67</v>
      </c>
      <c r="D21" s="16">
        <v>101</v>
      </c>
      <c r="E21" s="16"/>
      <c r="F21" s="6">
        <v>30</v>
      </c>
      <c r="G21" s="42">
        <v>30</v>
      </c>
      <c r="H21" s="47">
        <v>0</v>
      </c>
      <c r="I21" s="27"/>
      <c r="J21" s="27">
        <f t="shared" si="0"/>
        <v>0</v>
      </c>
    </row>
    <row r="22" spans="1:10" ht="13.5" customHeight="1">
      <c r="A22" s="10" t="s">
        <v>8</v>
      </c>
      <c r="B22" s="10"/>
      <c r="C22" s="11" t="s">
        <v>68</v>
      </c>
      <c r="D22" s="6">
        <v>433.1</v>
      </c>
      <c r="E22" s="6"/>
      <c r="F22" s="6">
        <v>140</v>
      </c>
      <c r="G22" s="42">
        <v>200</v>
      </c>
      <c r="H22" s="47">
        <v>403.1</v>
      </c>
      <c r="I22" s="27">
        <f aca="true" t="shared" si="1" ref="I22:I34">H22/G22*100</f>
        <v>201.55000000000004</v>
      </c>
      <c r="J22" s="27">
        <f t="shared" si="0"/>
        <v>93.0731932579081</v>
      </c>
    </row>
    <row r="23" spans="1:10" ht="18" customHeight="1">
      <c r="A23" s="25" t="s">
        <v>45</v>
      </c>
      <c r="B23" s="24" t="s">
        <v>60</v>
      </c>
      <c r="C23" s="26"/>
      <c r="D23" s="23">
        <f>D24</f>
        <v>290.4</v>
      </c>
      <c r="E23" s="23">
        <f>E24</f>
        <v>0</v>
      </c>
      <c r="F23" s="23">
        <f>F24</f>
        <v>123.1</v>
      </c>
      <c r="G23" s="23">
        <f>G24</f>
        <v>164.6</v>
      </c>
      <c r="H23" s="23">
        <f>H24</f>
        <v>290.4</v>
      </c>
      <c r="I23" s="27">
        <f t="shared" si="1"/>
        <v>176.4277035236938</v>
      </c>
      <c r="J23" s="27">
        <f t="shared" si="0"/>
        <v>100</v>
      </c>
    </row>
    <row r="24" spans="1:10" ht="25.5" customHeight="1">
      <c r="A24" s="10" t="s">
        <v>46</v>
      </c>
      <c r="B24" s="10"/>
      <c r="C24" s="11" t="s">
        <v>54</v>
      </c>
      <c r="D24" s="6">
        <v>290.4</v>
      </c>
      <c r="E24" s="6"/>
      <c r="F24" s="6">
        <v>123.1</v>
      </c>
      <c r="G24" s="42">
        <v>164.6</v>
      </c>
      <c r="H24" s="47">
        <v>290.4</v>
      </c>
      <c r="I24" s="27">
        <f t="shared" si="1"/>
        <v>176.4277035236938</v>
      </c>
      <c r="J24" s="27">
        <f t="shared" si="0"/>
        <v>100</v>
      </c>
    </row>
    <row r="25" spans="1:10" s="9" customFormat="1" ht="25.5" customHeight="1">
      <c r="A25" s="23" t="s">
        <v>9</v>
      </c>
      <c r="B25" s="24" t="s">
        <v>10</v>
      </c>
      <c r="C25" s="24"/>
      <c r="D25" s="23">
        <f>D26+D27</f>
        <v>637.8</v>
      </c>
      <c r="E25" s="23"/>
      <c r="F25" s="23">
        <f>F26+F27</f>
        <v>86.7</v>
      </c>
      <c r="G25" s="37">
        <f>G26+G27</f>
        <v>86.7</v>
      </c>
      <c r="H25" s="23">
        <f>H26+H27</f>
        <v>609.1999999999999</v>
      </c>
      <c r="I25" s="27">
        <f t="shared" si="1"/>
        <v>702.6528258362167</v>
      </c>
      <c r="J25" s="27">
        <f t="shared" si="0"/>
        <v>95.51583568516776</v>
      </c>
    </row>
    <row r="26" spans="1:10" ht="24" customHeight="1">
      <c r="A26" s="10" t="s">
        <v>11</v>
      </c>
      <c r="B26" s="10"/>
      <c r="C26" s="11" t="s">
        <v>12</v>
      </c>
      <c r="D26" s="6">
        <v>107.8</v>
      </c>
      <c r="E26" s="6"/>
      <c r="F26" s="6">
        <v>50</v>
      </c>
      <c r="G26" s="42">
        <v>50</v>
      </c>
      <c r="H26" s="47">
        <v>107.8</v>
      </c>
      <c r="I26" s="27">
        <f t="shared" si="1"/>
        <v>215.60000000000002</v>
      </c>
      <c r="J26" s="27">
        <f t="shared" si="0"/>
        <v>100</v>
      </c>
    </row>
    <row r="27" spans="1:10" ht="23.25" customHeight="1">
      <c r="A27" s="10" t="s">
        <v>13</v>
      </c>
      <c r="B27" s="10"/>
      <c r="C27" s="11" t="s">
        <v>14</v>
      </c>
      <c r="D27" s="6">
        <v>530</v>
      </c>
      <c r="E27" s="6"/>
      <c r="F27" s="6">
        <v>36.7</v>
      </c>
      <c r="G27" s="42">
        <v>36.7</v>
      </c>
      <c r="H27" s="47">
        <v>501.4</v>
      </c>
      <c r="I27" s="27">
        <f t="shared" si="1"/>
        <v>1366.2125340599455</v>
      </c>
      <c r="J27" s="27">
        <f t="shared" si="0"/>
        <v>94.60377358490565</v>
      </c>
    </row>
    <row r="28" spans="1:10" s="9" customFormat="1" ht="15.75" customHeight="1">
      <c r="A28" s="23" t="s">
        <v>15</v>
      </c>
      <c r="B28" s="24" t="s">
        <v>16</v>
      </c>
      <c r="C28" s="24"/>
      <c r="D28" s="23">
        <f>D29+D35+D36+D37+D38</f>
        <v>3882.8</v>
      </c>
      <c r="E28" s="23">
        <f>E29+E35+E36+E37+E38</f>
        <v>0</v>
      </c>
      <c r="F28" s="23">
        <f>F29+F35+F36+F37+F38</f>
        <v>100.1</v>
      </c>
      <c r="G28" s="23">
        <f>G29+G35+G36+G37+G38</f>
        <v>145.3</v>
      </c>
      <c r="H28" s="23">
        <f>H29+H35+H36+H37+H38</f>
        <v>3785.6000000000004</v>
      </c>
      <c r="I28" s="27">
        <f t="shared" si="1"/>
        <v>2605.368203716449</v>
      </c>
      <c r="J28" s="27">
        <f t="shared" si="0"/>
        <v>97.49665190069022</v>
      </c>
    </row>
    <row r="29" spans="1:10" ht="17.25" customHeight="1">
      <c r="A29" s="10" t="s">
        <v>66</v>
      </c>
      <c r="B29" s="10"/>
      <c r="C29" s="11" t="s">
        <v>65</v>
      </c>
      <c r="D29" s="6">
        <v>72.5</v>
      </c>
      <c r="E29" s="6"/>
      <c r="F29" s="6">
        <v>87.6</v>
      </c>
      <c r="G29" s="42">
        <v>120.3</v>
      </c>
      <c r="H29" s="47">
        <v>72.3</v>
      </c>
      <c r="I29" s="27">
        <f t="shared" si="1"/>
        <v>60.099750623441395</v>
      </c>
      <c r="J29" s="27">
        <f t="shared" si="0"/>
        <v>99.72413793103448</v>
      </c>
    </row>
    <row r="30" spans="1:10" ht="12.75" customHeight="1" hidden="1">
      <c r="A30" s="10" t="s">
        <v>17</v>
      </c>
      <c r="B30" s="10"/>
      <c r="C30" s="11" t="s">
        <v>18</v>
      </c>
      <c r="D30" s="6"/>
      <c r="E30" s="6"/>
      <c r="F30" s="6"/>
      <c r="G30" s="42"/>
      <c r="H30" s="47"/>
      <c r="I30" s="27" t="e">
        <f t="shared" si="1"/>
        <v>#DIV/0!</v>
      </c>
      <c r="J30" s="27" t="e">
        <f t="shared" si="0"/>
        <v>#DIV/0!</v>
      </c>
    </row>
    <row r="31" spans="1:10" ht="12.75" customHeight="1" hidden="1">
      <c r="A31" s="10" t="s">
        <v>19</v>
      </c>
      <c r="B31" s="10"/>
      <c r="C31" s="11" t="s">
        <v>20</v>
      </c>
      <c r="D31" s="6"/>
      <c r="E31" s="6"/>
      <c r="F31" s="6"/>
      <c r="G31" s="42"/>
      <c r="H31" s="47"/>
      <c r="I31" s="27" t="e">
        <f t="shared" si="1"/>
        <v>#DIV/0!</v>
      </c>
      <c r="J31" s="27" t="e">
        <f t="shared" si="0"/>
        <v>#DIV/0!</v>
      </c>
    </row>
    <row r="32" spans="1:10" ht="12.75" customHeight="1" hidden="1">
      <c r="A32" s="10" t="s">
        <v>21</v>
      </c>
      <c r="B32" s="10"/>
      <c r="C32" s="11" t="s">
        <v>22</v>
      </c>
      <c r="D32" s="6"/>
      <c r="E32" s="6"/>
      <c r="F32" s="6"/>
      <c r="G32" s="42"/>
      <c r="H32" s="47"/>
      <c r="I32" s="27" t="e">
        <f t="shared" si="1"/>
        <v>#DIV/0!</v>
      </c>
      <c r="J32" s="27" t="e">
        <f t="shared" si="0"/>
        <v>#DIV/0!</v>
      </c>
    </row>
    <row r="33" spans="1:10" ht="12.75" customHeight="1" hidden="1">
      <c r="A33" s="10" t="s">
        <v>23</v>
      </c>
      <c r="B33" s="10"/>
      <c r="C33" s="11" t="s">
        <v>24</v>
      </c>
      <c r="D33" s="6"/>
      <c r="E33" s="6"/>
      <c r="F33" s="6"/>
      <c r="G33" s="42"/>
      <c r="H33" s="47"/>
      <c r="I33" s="27" t="e">
        <f t="shared" si="1"/>
        <v>#DIV/0!</v>
      </c>
      <c r="J33" s="27" t="e">
        <f t="shared" si="0"/>
        <v>#DIV/0!</v>
      </c>
    </row>
    <row r="34" spans="1:10" ht="15" customHeight="1" hidden="1">
      <c r="A34" s="10" t="s">
        <v>25</v>
      </c>
      <c r="B34" s="10"/>
      <c r="C34" s="11" t="s">
        <v>26</v>
      </c>
      <c r="D34" s="6"/>
      <c r="E34" s="6"/>
      <c r="F34" s="6"/>
      <c r="G34" s="42"/>
      <c r="H34" s="47"/>
      <c r="I34" s="27" t="e">
        <f t="shared" si="1"/>
        <v>#DIV/0!</v>
      </c>
      <c r="J34" s="27" t="e">
        <f t="shared" si="0"/>
        <v>#DIV/0!</v>
      </c>
    </row>
    <row r="35" spans="1:10" ht="15" customHeight="1">
      <c r="A35" s="10" t="s">
        <v>17</v>
      </c>
      <c r="B35" s="10"/>
      <c r="C35" s="11" t="s">
        <v>18</v>
      </c>
      <c r="D35" s="6">
        <v>15</v>
      </c>
      <c r="E35" s="6"/>
      <c r="F35" s="6"/>
      <c r="G35" s="42"/>
      <c r="H35" s="47">
        <v>15</v>
      </c>
      <c r="I35" s="27"/>
      <c r="J35" s="27">
        <f t="shared" si="0"/>
        <v>100</v>
      </c>
    </row>
    <row r="36" spans="1:10" ht="15" customHeight="1">
      <c r="A36" s="10" t="s">
        <v>90</v>
      </c>
      <c r="B36" s="10"/>
      <c r="C36" s="11" t="s">
        <v>24</v>
      </c>
      <c r="D36" s="6">
        <v>3703.3</v>
      </c>
      <c r="E36" s="6"/>
      <c r="F36" s="6"/>
      <c r="G36" s="42"/>
      <c r="H36" s="47">
        <v>3622.5</v>
      </c>
      <c r="I36" s="27"/>
      <c r="J36" s="27">
        <f t="shared" si="0"/>
        <v>97.81816217967759</v>
      </c>
    </row>
    <row r="37" spans="1:10" ht="15" customHeight="1">
      <c r="A37" s="10" t="s">
        <v>23</v>
      </c>
      <c r="B37" s="10"/>
      <c r="C37" s="11" t="s">
        <v>81</v>
      </c>
      <c r="D37" s="47">
        <v>50</v>
      </c>
      <c r="E37" s="43"/>
      <c r="F37" s="6">
        <v>12.5</v>
      </c>
      <c r="G37" s="42">
        <v>25</v>
      </c>
      <c r="H37" s="47">
        <v>50</v>
      </c>
      <c r="I37" s="27">
        <v>0</v>
      </c>
      <c r="J37" s="27">
        <f t="shared" si="0"/>
        <v>100</v>
      </c>
    </row>
    <row r="38" spans="1:10" ht="22.5" customHeight="1">
      <c r="A38" s="10" t="s">
        <v>91</v>
      </c>
      <c r="B38" s="10"/>
      <c r="C38" s="11" t="s">
        <v>92</v>
      </c>
      <c r="D38" s="47">
        <v>42</v>
      </c>
      <c r="E38" s="43"/>
      <c r="F38" s="6"/>
      <c r="G38" s="42"/>
      <c r="H38" s="47">
        <v>25.8</v>
      </c>
      <c r="I38" s="27"/>
      <c r="J38" s="27">
        <f t="shared" si="0"/>
        <v>61.42857142857143</v>
      </c>
    </row>
    <row r="39" spans="1:10" s="9" customFormat="1" ht="18.75" customHeight="1">
      <c r="A39" s="23" t="s">
        <v>27</v>
      </c>
      <c r="B39" s="24" t="s">
        <v>28</v>
      </c>
      <c r="C39" s="24"/>
      <c r="D39" s="23">
        <f>D40+D41+D42</f>
        <v>4074.2999999999997</v>
      </c>
      <c r="E39" s="23">
        <f>E40+E41+E42</f>
        <v>0</v>
      </c>
      <c r="F39" s="23">
        <f>F40+F41+F42</f>
        <v>3032.7</v>
      </c>
      <c r="G39" s="23">
        <f>G40+G41+G42</f>
        <v>3952.8</v>
      </c>
      <c r="H39" s="49">
        <f>H40+H41+H42</f>
        <v>4013.2000000000003</v>
      </c>
      <c r="I39" s="27">
        <f>H39/G39*100</f>
        <v>101.52803076300346</v>
      </c>
      <c r="J39" s="27">
        <f t="shared" si="0"/>
        <v>98.50035588935523</v>
      </c>
    </row>
    <row r="40" spans="1:10" s="12" customFormat="1" ht="16.5" customHeight="1">
      <c r="A40" s="10" t="s">
        <v>55</v>
      </c>
      <c r="B40" s="10"/>
      <c r="C40" s="11" t="s">
        <v>29</v>
      </c>
      <c r="D40" s="6">
        <v>318.7</v>
      </c>
      <c r="E40" s="6"/>
      <c r="F40" s="6">
        <v>200</v>
      </c>
      <c r="G40" s="42">
        <v>300</v>
      </c>
      <c r="H40" s="47">
        <v>318.7</v>
      </c>
      <c r="I40" s="27">
        <v>0</v>
      </c>
      <c r="J40" s="27">
        <f t="shared" si="0"/>
        <v>100</v>
      </c>
    </row>
    <row r="41" spans="1:10" s="12" customFormat="1" ht="24" customHeight="1">
      <c r="A41" s="10" t="s">
        <v>64</v>
      </c>
      <c r="B41" s="10"/>
      <c r="C41" s="11" t="s">
        <v>29</v>
      </c>
      <c r="D41" s="6">
        <v>132.5</v>
      </c>
      <c r="E41" s="6"/>
      <c r="F41" s="6">
        <v>220</v>
      </c>
      <c r="G41" s="42">
        <v>200</v>
      </c>
      <c r="H41" s="47">
        <v>114.7</v>
      </c>
      <c r="I41" s="27">
        <f aca="true" t="shared" si="2" ref="I41:I61">H41/G41*100</f>
        <v>57.35</v>
      </c>
      <c r="J41" s="27">
        <f t="shared" si="0"/>
        <v>86.56603773584905</v>
      </c>
    </row>
    <row r="42" spans="1:10" ht="21.75" customHeight="1">
      <c r="A42" s="10" t="s">
        <v>61</v>
      </c>
      <c r="B42" s="10"/>
      <c r="C42" s="11" t="s">
        <v>57</v>
      </c>
      <c r="D42" s="6">
        <v>3623.1</v>
      </c>
      <c r="E42" s="6">
        <f>E44+E45+E46+E47</f>
        <v>0</v>
      </c>
      <c r="F42" s="6">
        <f>F44+F45+F46+F47</f>
        <v>2612.7</v>
      </c>
      <c r="G42" s="6">
        <f>G44+G45+G46+G47</f>
        <v>3452.8</v>
      </c>
      <c r="H42" s="47">
        <v>3579.8</v>
      </c>
      <c r="I42" s="27">
        <f t="shared" si="2"/>
        <v>103.67817423540315</v>
      </c>
      <c r="J42" s="27">
        <f t="shared" si="0"/>
        <v>98.8048908393365</v>
      </c>
    </row>
    <row r="43" spans="1:10" ht="25.5" customHeight="1" hidden="1">
      <c r="A43" s="10" t="s">
        <v>30</v>
      </c>
      <c r="B43" s="10"/>
      <c r="C43" s="11" t="s">
        <v>56</v>
      </c>
      <c r="D43" s="6"/>
      <c r="E43" s="6"/>
      <c r="F43" s="6">
        <f>-G3</f>
        <v>0</v>
      </c>
      <c r="G43" s="42">
        <v>0</v>
      </c>
      <c r="H43" s="47"/>
      <c r="I43" s="27" t="e">
        <f t="shared" si="2"/>
        <v>#DIV/0!</v>
      </c>
      <c r="J43" s="27" t="e">
        <f t="shared" si="0"/>
        <v>#DIV/0!</v>
      </c>
    </row>
    <row r="44" spans="1:10" ht="15.75" customHeight="1" hidden="1">
      <c r="A44" s="10"/>
      <c r="B44" s="10"/>
      <c r="C44" s="11"/>
      <c r="D44" s="6">
        <v>1400</v>
      </c>
      <c r="E44" s="6"/>
      <c r="F44" s="6">
        <v>1060</v>
      </c>
      <c r="G44" s="42">
        <v>1845</v>
      </c>
      <c r="H44" s="47">
        <v>1843.7</v>
      </c>
      <c r="I44" s="27">
        <f t="shared" si="2"/>
        <v>99.92953929539296</v>
      </c>
      <c r="J44" s="27">
        <f t="shared" si="0"/>
        <v>131.69285714285715</v>
      </c>
    </row>
    <row r="45" spans="1:10" ht="17.25" customHeight="1" hidden="1">
      <c r="A45" s="10" t="s">
        <v>74</v>
      </c>
      <c r="B45" s="10"/>
      <c r="C45" s="11"/>
      <c r="D45" s="6">
        <v>300</v>
      </c>
      <c r="E45" s="6"/>
      <c r="F45" s="6">
        <v>300</v>
      </c>
      <c r="G45" s="42">
        <v>289</v>
      </c>
      <c r="H45" s="47">
        <v>288.5</v>
      </c>
      <c r="I45" s="27">
        <f t="shared" si="2"/>
        <v>99.82698961937716</v>
      </c>
      <c r="J45" s="27">
        <f t="shared" si="0"/>
        <v>96.16666666666667</v>
      </c>
    </row>
    <row r="46" spans="1:10" ht="16.5" customHeight="1" hidden="1">
      <c r="A46" s="10" t="s">
        <v>75</v>
      </c>
      <c r="B46" s="10"/>
      <c r="C46" s="11"/>
      <c r="D46" s="6">
        <v>60</v>
      </c>
      <c r="E46" s="6"/>
      <c r="F46" s="6">
        <v>60</v>
      </c>
      <c r="G46" s="42">
        <v>60</v>
      </c>
      <c r="H46" s="47">
        <v>60</v>
      </c>
      <c r="I46" s="27">
        <f t="shared" si="2"/>
        <v>100</v>
      </c>
      <c r="J46" s="27">
        <f t="shared" si="0"/>
        <v>100</v>
      </c>
    </row>
    <row r="47" spans="1:10" ht="15.75" customHeight="1" hidden="1">
      <c r="A47" s="10" t="s">
        <v>76</v>
      </c>
      <c r="B47" s="10"/>
      <c r="C47" s="11"/>
      <c r="D47" s="6">
        <v>1192.8</v>
      </c>
      <c r="E47" s="6"/>
      <c r="F47" s="6">
        <v>1192.7</v>
      </c>
      <c r="G47" s="42">
        <v>1258.8</v>
      </c>
      <c r="H47" s="47">
        <v>1258.7</v>
      </c>
      <c r="I47" s="27">
        <f t="shared" si="2"/>
        <v>99.992055926279</v>
      </c>
      <c r="J47" s="27">
        <f t="shared" si="0"/>
        <v>105.52481556002684</v>
      </c>
    </row>
    <row r="48" spans="1:10" ht="16.5" customHeight="1">
      <c r="A48" s="25" t="s">
        <v>58</v>
      </c>
      <c r="B48" s="24" t="s">
        <v>52</v>
      </c>
      <c r="C48" s="24"/>
      <c r="D48" s="23">
        <f>D49</f>
        <v>97.5</v>
      </c>
      <c r="E48" s="23"/>
      <c r="F48" s="23">
        <f>F49</f>
        <v>84.5</v>
      </c>
      <c r="G48" s="46">
        <v>84.5</v>
      </c>
      <c r="H48" s="23">
        <f>H49</f>
        <v>96.4</v>
      </c>
      <c r="I48" s="27">
        <f t="shared" si="2"/>
        <v>114.0828402366864</v>
      </c>
      <c r="J48" s="27">
        <f t="shared" si="0"/>
        <v>98.87179487179488</v>
      </c>
    </row>
    <row r="49" spans="1:10" ht="19.5" customHeight="1">
      <c r="A49" s="10" t="s">
        <v>59</v>
      </c>
      <c r="B49" s="10"/>
      <c r="C49" s="11" t="s">
        <v>53</v>
      </c>
      <c r="D49" s="6">
        <v>97.5</v>
      </c>
      <c r="E49" s="6"/>
      <c r="F49" s="6">
        <v>84.5</v>
      </c>
      <c r="G49" s="38">
        <v>84.5</v>
      </c>
      <c r="H49" s="47">
        <v>96.4</v>
      </c>
      <c r="I49" s="27">
        <f t="shared" si="2"/>
        <v>114.0828402366864</v>
      </c>
      <c r="J49" s="27">
        <f t="shared" si="0"/>
        <v>98.87179487179488</v>
      </c>
    </row>
    <row r="50" spans="1:10" s="9" customFormat="1" ht="23.25" customHeight="1">
      <c r="A50" s="23" t="s">
        <v>31</v>
      </c>
      <c r="B50" s="24" t="s">
        <v>32</v>
      </c>
      <c r="C50" s="24"/>
      <c r="D50" s="23">
        <f>D51</f>
        <v>7604.5</v>
      </c>
      <c r="E50" s="23"/>
      <c r="F50" s="23">
        <f>F52+F53+F54</f>
        <v>6378.2</v>
      </c>
      <c r="G50" s="46">
        <f>G51</f>
        <v>6525.7</v>
      </c>
      <c r="H50" s="23">
        <f>H51</f>
        <v>7593.7</v>
      </c>
      <c r="I50" s="27">
        <f t="shared" si="2"/>
        <v>116.36606034601651</v>
      </c>
      <c r="J50" s="27">
        <f t="shared" si="0"/>
        <v>99.85797882832533</v>
      </c>
    </row>
    <row r="51" spans="1:10" s="9" customFormat="1" ht="21" customHeight="1">
      <c r="A51" s="10" t="s">
        <v>33</v>
      </c>
      <c r="B51" s="10"/>
      <c r="C51" s="11" t="s">
        <v>34</v>
      </c>
      <c r="D51" s="6">
        <v>7604.5</v>
      </c>
      <c r="E51" s="6">
        <f>E52+E53+E54</f>
        <v>0</v>
      </c>
      <c r="F51" s="6">
        <f>F52+F53+F54</f>
        <v>6378.2</v>
      </c>
      <c r="G51" s="6">
        <f>G52+G53+G54</f>
        <v>6525.7</v>
      </c>
      <c r="H51" s="47">
        <v>7593.7</v>
      </c>
      <c r="I51" s="27">
        <f t="shared" si="2"/>
        <v>116.36606034601651</v>
      </c>
      <c r="J51" s="27">
        <f t="shared" si="0"/>
        <v>99.85797882832533</v>
      </c>
    </row>
    <row r="52" spans="1:10" s="9" customFormat="1" ht="14.25" customHeight="1" hidden="1">
      <c r="A52" s="33" t="s">
        <v>78</v>
      </c>
      <c r="B52" s="31"/>
      <c r="C52" s="31"/>
      <c r="D52" s="38">
        <v>4622.1</v>
      </c>
      <c r="E52" s="38"/>
      <c r="F52" s="38">
        <v>4622</v>
      </c>
      <c r="G52" s="38">
        <v>4769</v>
      </c>
      <c r="H52" s="47">
        <v>4749.8</v>
      </c>
      <c r="I52" s="27">
        <f t="shared" si="2"/>
        <v>99.59739987418746</v>
      </c>
      <c r="J52" s="27">
        <f t="shared" si="0"/>
        <v>102.76281343977844</v>
      </c>
    </row>
    <row r="53" spans="1:10" s="9" customFormat="1" ht="15.75" customHeight="1" hidden="1">
      <c r="A53" s="33" t="s">
        <v>79</v>
      </c>
      <c r="B53" s="31"/>
      <c r="C53" s="31"/>
      <c r="D53" s="38">
        <v>1496.2</v>
      </c>
      <c r="E53" s="38"/>
      <c r="F53" s="38">
        <v>1496.2</v>
      </c>
      <c r="G53" s="38">
        <v>1496.7</v>
      </c>
      <c r="H53" s="47">
        <v>1496.7</v>
      </c>
      <c r="I53" s="27">
        <f t="shared" si="2"/>
        <v>100</v>
      </c>
      <c r="J53" s="27">
        <f t="shared" si="0"/>
        <v>100.03341799224702</v>
      </c>
    </row>
    <row r="54" spans="1:10" ht="12.75" customHeight="1" hidden="1">
      <c r="A54" s="32" t="s">
        <v>77</v>
      </c>
      <c r="B54" s="10"/>
      <c r="C54" s="11"/>
      <c r="D54" s="6">
        <v>260</v>
      </c>
      <c r="E54" s="6"/>
      <c r="F54" s="6">
        <v>260</v>
      </c>
      <c r="G54" s="38">
        <v>260</v>
      </c>
      <c r="H54" s="47">
        <v>260</v>
      </c>
      <c r="I54" s="27">
        <f t="shared" si="2"/>
        <v>100</v>
      </c>
      <c r="J54" s="27">
        <f t="shared" si="0"/>
        <v>100</v>
      </c>
    </row>
    <row r="55" spans="1:10" ht="12.75" customHeight="1" hidden="1">
      <c r="A55" s="10" t="s">
        <v>35</v>
      </c>
      <c r="B55" s="10"/>
      <c r="C55" s="11" t="s">
        <v>36</v>
      </c>
      <c r="D55" s="6"/>
      <c r="E55" s="6"/>
      <c r="F55" s="6"/>
      <c r="G55" s="38"/>
      <c r="H55" s="47"/>
      <c r="I55" s="27" t="e">
        <f t="shared" si="2"/>
        <v>#DIV/0!</v>
      </c>
      <c r="J55" s="27" t="e">
        <f t="shared" si="0"/>
        <v>#DIV/0!</v>
      </c>
    </row>
    <row r="56" spans="1:10" ht="12.75" customHeight="1" hidden="1">
      <c r="A56" s="10" t="s">
        <v>37</v>
      </c>
      <c r="B56" s="10"/>
      <c r="C56" s="11" t="s">
        <v>38</v>
      </c>
      <c r="D56" s="6"/>
      <c r="E56" s="6"/>
      <c r="F56" s="6"/>
      <c r="G56" s="38"/>
      <c r="H56" s="47"/>
      <c r="I56" s="27" t="e">
        <f t="shared" si="2"/>
        <v>#DIV/0!</v>
      </c>
      <c r="J56" s="27" t="e">
        <f t="shared" si="0"/>
        <v>#DIV/0!</v>
      </c>
    </row>
    <row r="57" spans="1:10" ht="25.5" customHeight="1" hidden="1">
      <c r="A57" s="10" t="s">
        <v>39</v>
      </c>
      <c r="B57" s="10"/>
      <c r="C57" s="11" t="s">
        <v>40</v>
      </c>
      <c r="D57" s="6"/>
      <c r="E57" s="6"/>
      <c r="F57" s="6"/>
      <c r="G57" s="38"/>
      <c r="H57" s="47"/>
      <c r="I57" s="27" t="e">
        <f t="shared" si="2"/>
        <v>#DIV/0!</v>
      </c>
      <c r="J57" s="27" t="e">
        <f t="shared" si="0"/>
        <v>#DIV/0!</v>
      </c>
    </row>
    <row r="58" spans="1:10" ht="14.25" customHeight="1">
      <c r="A58" s="25" t="s">
        <v>69</v>
      </c>
      <c r="B58" s="23">
        <v>1001</v>
      </c>
      <c r="C58" s="26"/>
      <c r="D58" s="23">
        <f>D59</f>
        <v>245.8</v>
      </c>
      <c r="E58" s="23"/>
      <c r="F58" s="23">
        <f>F59</f>
        <v>120</v>
      </c>
      <c r="G58" s="46">
        <f>G59</f>
        <v>190</v>
      </c>
      <c r="H58" s="23">
        <f>H59</f>
        <v>245.8</v>
      </c>
      <c r="I58" s="27">
        <f t="shared" si="2"/>
        <v>129.3684210526316</v>
      </c>
      <c r="J58" s="27">
        <f t="shared" si="0"/>
        <v>100</v>
      </c>
    </row>
    <row r="59" spans="1:10" ht="24.75" customHeight="1">
      <c r="A59" s="10" t="s">
        <v>70</v>
      </c>
      <c r="B59" s="10"/>
      <c r="C59" s="11" t="s">
        <v>71</v>
      </c>
      <c r="D59" s="6">
        <v>245.8</v>
      </c>
      <c r="E59" s="6"/>
      <c r="F59" s="6">
        <v>120</v>
      </c>
      <c r="G59" s="38">
        <v>190</v>
      </c>
      <c r="H59" s="47">
        <v>245.8</v>
      </c>
      <c r="I59" s="27">
        <f t="shared" si="2"/>
        <v>129.3684210526316</v>
      </c>
      <c r="J59" s="27">
        <f t="shared" si="0"/>
        <v>100</v>
      </c>
    </row>
    <row r="60" spans="1:10" s="9" customFormat="1" ht="12.75" customHeight="1">
      <c r="A60" s="23" t="s">
        <v>41</v>
      </c>
      <c r="B60" s="24" t="s">
        <v>72</v>
      </c>
      <c r="C60" s="24"/>
      <c r="D60" s="23">
        <f>SUM(D61:D61)</f>
        <v>224</v>
      </c>
      <c r="E60" s="23"/>
      <c r="F60" s="23">
        <f>SUM(F61:F61)</f>
        <v>203</v>
      </c>
      <c r="G60" s="46">
        <f>SUM(G61:G61)</f>
        <v>220</v>
      </c>
      <c r="H60" s="23">
        <v>223.9</v>
      </c>
      <c r="I60" s="27">
        <f t="shared" si="2"/>
        <v>101.77272727272728</v>
      </c>
      <c r="J60" s="27">
        <f t="shared" si="0"/>
        <v>99.95535714285715</v>
      </c>
    </row>
    <row r="61" spans="1:10" ht="12.75" customHeight="1">
      <c r="A61" s="10" t="s">
        <v>42</v>
      </c>
      <c r="B61" s="10"/>
      <c r="C61" s="11" t="s">
        <v>72</v>
      </c>
      <c r="D61" s="6">
        <v>224</v>
      </c>
      <c r="E61" s="6"/>
      <c r="F61" s="6">
        <v>203</v>
      </c>
      <c r="G61" s="38">
        <v>220</v>
      </c>
      <c r="H61" s="47">
        <v>223.9</v>
      </c>
      <c r="I61" s="27">
        <f t="shared" si="2"/>
        <v>101.77272727272728</v>
      </c>
      <c r="J61" s="27">
        <f t="shared" si="0"/>
        <v>99.95535714285715</v>
      </c>
    </row>
    <row r="62" spans="1:10" ht="12.75" customHeight="1">
      <c r="A62" s="10"/>
      <c r="B62" s="10"/>
      <c r="C62" s="11"/>
      <c r="D62" s="6"/>
      <c r="E62" s="6"/>
      <c r="F62" s="6"/>
      <c r="G62" s="38"/>
      <c r="H62" s="47"/>
      <c r="I62" s="27"/>
      <c r="J62" s="27"/>
    </row>
    <row r="63" spans="1:10" ht="0.75" customHeight="1">
      <c r="A63" s="10"/>
      <c r="B63" s="10"/>
      <c r="C63" s="11"/>
      <c r="D63" s="6"/>
      <c r="E63" s="6"/>
      <c r="F63" s="6"/>
      <c r="G63" s="38"/>
      <c r="H63" s="38"/>
      <c r="I63" s="27" t="e">
        <f>H63/G63*100</f>
        <v>#DIV/0!</v>
      </c>
      <c r="J63" s="27" t="e">
        <f t="shared" si="0"/>
        <v>#DIV/0!</v>
      </c>
    </row>
    <row r="64" spans="1:10" ht="14.25" customHeight="1" hidden="1">
      <c r="A64" s="23"/>
      <c r="B64" s="23"/>
      <c r="C64" s="26"/>
      <c r="D64" s="23"/>
      <c r="E64" s="23"/>
      <c r="F64" s="23"/>
      <c r="G64" s="37"/>
      <c r="H64" s="40"/>
      <c r="I64" s="27" t="e">
        <f>H64/G64*100</f>
        <v>#DIV/0!</v>
      </c>
      <c r="J64" s="27" t="e">
        <f t="shared" si="0"/>
        <v>#DIV/0!</v>
      </c>
    </row>
    <row r="65" spans="1:10" ht="14.25" customHeight="1" hidden="1">
      <c r="A65" s="10"/>
      <c r="B65" s="10"/>
      <c r="C65" s="11"/>
      <c r="D65" s="6"/>
      <c r="E65" s="6"/>
      <c r="F65" s="6"/>
      <c r="G65" s="42"/>
      <c r="H65" s="41"/>
      <c r="I65" s="27" t="e">
        <f>H65/G65*100</f>
        <v>#DIV/0!</v>
      </c>
      <c r="J65" s="27" t="e">
        <f t="shared" si="0"/>
        <v>#DIV/0!</v>
      </c>
    </row>
    <row r="66" spans="1:10" s="9" customFormat="1" ht="12.75" customHeight="1">
      <c r="A66" s="13" t="s">
        <v>43</v>
      </c>
      <c r="B66" s="13"/>
      <c r="C66" s="7"/>
      <c r="D66" s="37">
        <f>D17+D23+D25+D28+D39+D48+D50+D58+D60</f>
        <v>25136.1</v>
      </c>
      <c r="E66" s="37">
        <f>E17+E23+E25+E28+E39+E48+E50+E58+E60</f>
        <v>0</v>
      </c>
      <c r="F66" s="37">
        <f>F17+F23+F25+F28+F39+F48+F50+F58+F60</f>
        <v>15646</v>
      </c>
      <c r="G66" s="37">
        <f>G17+G23+G25+G28+G39+G48+G50+G58+G60</f>
        <v>18526.7</v>
      </c>
      <c r="H66" s="37">
        <f>H17+H23+H25+H28+H39+H48+H50+H58+H60</f>
        <v>24777.500000000004</v>
      </c>
      <c r="I66" s="27">
        <f>H66/G66*100</f>
        <v>133.73941392692709</v>
      </c>
      <c r="J66" s="27">
        <f t="shared" si="0"/>
        <v>98.5733665922717</v>
      </c>
    </row>
    <row r="67" spans="4:5" ht="12.75">
      <c r="D67" s="28"/>
      <c r="E67" s="28"/>
    </row>
  </sheetData>
  <mergeCells count="11">
    <mergeCell ref="J14:J15"/>
    <mergeCell ref="I14:I16"/>
    <mergeCell ref="F14:F16"/>
    <mergeCell ref="G14:G16"/>
    <mergeCell ref="A7:D7"/>
    <mergeCell ref="H14:H15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27">
      <selection activeCell="A58" sqref="A58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375" style="2" customWidth="1"/>
    <col min="4" max="4" width="11.125" style="1" customWidth="1"/>
    <col min="5" max="5" width="8.75390625" style="1" hidden="1" customWidth="1"/>
    <col min="6" max="6" width="8.875" style="1" hidden="1" customWidth="1"/>
    <col min="7" max="7" width="12.00390625" style="1" hidden="1" customWidth="1"/>
    <col min="8" max="8" width="12.125" style="1" customWidth="1"/>
    <col min="9" max="9" width="9.00390625" style="1" hidden="1" customWidth="1"/>
    <col min="10" max="10" width="11.875" style="1" customWidth="1"/>
    <col min="11" max="16384" width="9.125" style="1" customWidth="1"/>
  </cols>
  <sheetData>
    <row r="1" spans="3:8" ht="12.75">
      <c r="C1" s="53" t="s">
        <v>44</v>
      </c>
      <c r="D1" s="53"/>
      <c r="E1" s="19"/>
      <c r="F1" s="19"/>
      <c r="G1" s="19"/>
      <c r="H1" s="19"/>
    </row>
    <row r="2" spans="2:8" ht="12.75">
      <c r="B2" s="21" t="s">
        <v>48</v>
      </c>
      <c r="C2" s="3"/>
      <c r="D2" s="3"/>
      <c r="E2" s="3"/>
      <c r="F2" s="3"/>
      <c r="G2" s="3"/>
      <c r="H2" s="3"/>
    </row>
    <row r="3" spans="1:8" ht="12.75" customHeight="1">
      <c r="A3" s="3"/>
      <c r="B3" s="3" t="s">
        <v>47</v>
      </c>
      <c r="C3" s="3"/>
      <c r="D3" s="3"/>
      <c r="E3" s="3"/>
      <c r="F3" s="19"/>
      <c r="G3" s="19"/>
      <c r="H3" s="19"/>
    </row>
    <row r="4" spans="1:8" ht="12.75" customHeight="1">
      <c r="A4" s="3"/>
      <c r="B4" s="3" t="s">
        <v>83</v>
      </c>
      <c r="C4" s="3" t="s">
        <v>86</v>
      </c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50" t="s">
        <v>49</v>
      </c>
      <c r="B7" s="50"/>
      <c r="C7" s="50"/>
      <c r="D7" s="50"/>
      <c r="E7" s="18"/>
      <c r="F7" s="18"/>
      <c r="G7" s="18"/>
      <c r="H7" s="18"/>
    </row>
    <row r="8" spans="1:8" ht="21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87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54" t="s">
        <v>0</v>
      </c>
      <c r="B14" s="54" t="s">
        <v>1</v>
      </c>
      <c r="C14" s="54" t="s">
        <v>2</v>
      </c>
      <c r="D14" s="57" t="s">
        <v>88</v>
      </c>
      <c r="E14" s="44"/>
      <c r="F14" s="57" t="s">
        <v>82</v>
      </c>
      <c r="G14" s="65" t="s">
        <v>84</v>
      </c>
      <c r="H14" s="68" t="s">
        <v>89</v>
      </c>
      <c r="I14" s="62" t="s">
        <v>85</v>
      </c>
      <c r="J14" s="60" t="s">
        <v>80</v>
      </c>
    </row>
    <row r="15" spans="1:10" ht="33.75" customHeight="1">
      <c r="A15" s="55"/>
      <c r="B15" s="55"/>
      <c r="C15" s="55"/>
      <c r="D15" s="58"/>
      <c r="E15" s="45"/>
      <c r="F15" s="58"/>
      <c r="G15" s="66"/>
      <c r="H15" s="69"/>
      <c r="I15" s="63"/>
      <c r="J15" s="61"/>
    </row>
    <row r="16" spans="1:10" ht="9.75" customHeight="1" hidden="1">
      <c r="A16" s="56"/>
      <c r="B16" s="56"/>
      <c r="C16" s="56"/>
      <c r="D16" s="59"/>
      <c r="E16" s="29"/>
      <c r="F16" s="59"/>
      <c r="G16" s="67"/>
      <c r="H16" s="39"/>
      <c r="I16" s="64"/>
      <c r="J16" s="30"/>
    </row>
    <row r="17" spans="1:10" s="9" customFormat="1" ht="21.75" customHeight="1">
      <c r="A17" s="23" t="s">
        <v>3</v>
      </c>
      <c r="B17" s="24" t="s">
        <v>4</v>
      </c>
      <c r="C17" s="24"/>
      <c r="D17" s="23">
        <f>D18+D19+D20+D21+D22</f>
        <v>8079</v>
      </c>
      <c r="E17" s="23"/>
      <c r="F17" s="23">
        <f>F18+F19+F20+F21+F22</f>
        <v>5517.7</v>
      </c>
      <c r="G17" s="37">
        <f>G18+G19+G21+G22</f>
        <v>7157.1</v>
      </c>
      <c r="H17" s="40">
        <f>H18+H19+H20+H21+H22</f>
        <v>7092.200000000001</v>
      </c>
      <c r="I17" s="27">
        <f>H17/G17*100</f>
        <v>99.09320814296294</v>
      </c>
      <c r="J17" s="27">
        <f aca="true" t="shared" si="0" ref="J17:J61">H17/G17*100</f>
        <v>99.09320814296294</v>
      </c>
    </row>
    <row r="18" spans="1:10" s="9" customFormat="1" ht="40.5" customHeight="1">
      <c r="A18" s="34" t="s">
        <v>50</v>
      </c>
      <c r="B18" s="8"/>
      <c r="C18" s="11" t="s">
        <v>51</v>
      </c>
      <c r="D18" s="6">
        <v>200</v>
      </c>
      <c r="E18" s="6"/>
      <c r="F18" s="6">
        <v>150</v>
      </c>
      <c r="G18" s="42">
        <v>200</v>
      </c>
      <c r="H18" s="41">
        <v>200</v>
      </c>
      <c r="I18" s="27">
        <f>H18/G18*100</f>
        <v>100</v>
      </c>
      <c r="J18" s="27">
        <f t="shared" si="0"/>
        <v>100</v>
      </c>
    </row>
    <row r="19" spans="1:10" ht="24" customHeight="1">
      <c r="A19" s="10" t="s">
        <v>5</v>
      </c>
      <c r="B19" s="10"/>
      <c r="C19" s="11" t="s">
        <v>6</v>
      </c>
      <c r="D19" s="6">
        <v>7344.9</v>
      </c>
      <c r="E19" s="6"/>
      <c r="F19" s="6">
        <v>5197.7</v>
      </c>
      <c r="G19" s="42">
        <v>6727.1</v>
      </c>
      <c r="H19" s="41">
        <v>6692.6</v>
      </c>
      <c r="I19" s="27">
        <f>H19/G19*100</f>
        <v>99.48714899436607</v>
      </c>
      <c r="J19" s="27">
        <f t="shared" si="0"/>
        <v>99.48714899436607</v>
      </c>
    </row>
    <row r="20" spans="1:10" ht="15.75" customHeight="1" hidden="1">
      <c r="A20" s="10"/>
      <c r="B20" s="10"/>
      <c r="C20" s="11"/>
      <c r="D20" s="6"/>
      <c r="E20" s="6"/>
      <c r="F20" s="6">
        <v>0</v>
      </c>
      <c r="G20" s="42">
        <v>0</v>
      </c>
      <c r="H20" s="41"/>
      <c r="I20" s="27" t="e">
        <f>H20/G20*100</f>
        <v>#DIV/0!</v>
      </c>
      <c r="J20" s="27" t="e">
        <f t="shared" si="0"/>
        <v>#DIV/0!</v>
      </c>
    </row>
    <row r="21" spans="1:10" ht="18" customHeight="1">
      <c r="A21" s="14" t="s">
        <v>7</v>
      </c>
      <c r="B21" s="14"/>
      <c r="C21" s="15" t="s">
        <v>67</v>
      </c>
      <c r="D21" s="16">
        <v>101</v>
      </c>
      <c r="E21" s="16"/>
      <c r="F21" s="6">
        <v>30</v>
      </c>
      <c r="G21" s="42">
        <v>30</v>
      </c>
      <c r="H21" s="41">
        <v>0</v>
      </c>
      <c r="I21" s="27"/>
      <c r="J21" s="27">
        <f t="shared" si="0"/>
        <v>0</v>
      </c>
    </row>
    <row r="22" spans="1:10" ht="13.5" customHeight="1">
      <c r="A22" s="10" t="s">
        <v>8</v>
      </c>
      <c r="B22" s="10"/>
      <c r="C22" s="11" t="s">
        <v>68</v>
      </c>
      <c r="D22" s="6">
        <v>433.1</v>
      </c>
      <c r="E22" s="6"/>
      <c r="F22" s="6">
        <v>140</v>
      </c>
      <c r="G22" s="42">
        <v>200</v>
      </c>
      <c r="H22" s="41">
        <v>199.6</v>
      </c>
      <c r="I22" s="27">
        <f aca="true" t="shared" si="1" ref="I22:I34">H22/G22*100</f>
        <v>99.8</v>
      </c>
      <c r="J22" s="27">
        <f t="shared" si="0"/>
        <v>99.8</v>
      </c>
    </row>
    <row r="23" spans="1:10" ht="18" customHeight="1">
      <c r="A23" s="25" t="s">
        <v>45</v>
      </c>
      <c r="B23" s="24" t="s">
        <v>60</v>
      </c>
      <c r="C23" s="26"/>
      <c r="D23" s="23">
        <f>D24</f>
        <v>290.4</v>
      </c>
      <c r="E23" s="23"/>
      <c r="F23" s="23">
        <f>F24</f>
        <v>123.1</v>
      </c>
      <c r="G23" s="37">
        <f>G24</f>
        <v>164.6</v>
      </c>
      <c r="H23" s="40">
        <v>2</v>
      </c>
      <c r="I23" s="27">
        <f t="shared" si="1"/>
        <v>1.2150668286755772</v>
      </c>
      <c r="J23" s="27">
        <f t="shared" si="0"/>
        <v>1.2150668286755772</v>
      </c>
    </row>
    <row r="24" spans="1:10" ht="25.5" customHeight="1">
      <c r="A24" s="10" t="s">
        <v>46</v>
      </c>
      <c r="B24" s="10"/>
      <c r="C24" s="11" t="s">
        <v>54</v>
      </c>
      <c r="D24" s="6">
        <v>290.4</v>
      </c>
      <c r="E24" s="6"/>
      <c r="F24" s="6">
        <v>123.1</v>
      </c>
      <c r="G24" s="42">
        <v>164.6</v>
      </c>
      <c r="H24" s="41">
        <v>164.6</v>
      </c>
      <c r="I24" s="27">
        <f t="shared" si="1"/>
        <v>100</v>
      </c>
      <c r="J24" s="27">
        <f t="shared" si="0"/>
        <v>100</v>
      </c>
    </row>
    <row r="25" spans="1:10" s="9" customFormat="1" ht="25.5" customHeight="1">
      <c r="A25" s="23" t="s">
        <v>9</v>
      </c>
      <c r="B25" s="24" t="s">
        <v>10</v>
      </c>
      <c r="C25" s="24"/>
      <c r="D25" s="23">
        <f>D26+D27</f>
        <v>637.8</v>
      </c>
      <c r="E25" s="23"/>
      <c r="F25" s="23">
        <f>F26+F27</f>
        <v>86.7</v>
      </c>
      <c r="G25" s="37">
        <f>G26+G27</f>
        <v>86.7</v>
      </c>
      <c r="H25" s="23">
        <f>H26+H27</f>
        <v>86.7</v>
      </c>
      <c r="I25" s="27">
        <f t="shared" si="1"/>
        <v>100</v>
      </c>
      <c r="J25" s="27">
        <f t="shared" si="0"/>
        <v>100</v>
      </c>
    </row>
    <row r="26" spans="1:10" ht="24" customHeight="1">
      <c r="A26" s="10" t="s">
        <v>11</v>
      </c>
      <c r="B26" s="10"/>
      <c r="C26" s="11" t="s">
        <v>12</v>
      </c>
      <c r="D26" s="6">
        <v>107.8</v>
      </c>
      <c r="E26" s="6"/>
      <c r="F26" s="6">
        <v>50</v>
      </c>
      <c r="G26" s="42">
        <v>50</v>
      </c>
      <c r="H26" s="41">
        <v>50</v>
      </c>
      <c r="I26" s="27">
        <f t="shared" si="1"/>
        <v>100</v>
      </c>
      <c r="J26" s="27">
        <f t="shared" si="0"/>
        <v>100</v>
      </c>
    </row>
    <row r="27" spans="1:10" ht="23.25" customHeight="1">
      <c r="A27" s="10" t="s">
        <v>13</v>
      </c>
      <c r="B27" s="10"/>
      <c r="C27" s="11" t="s">
        <v>14</v>
      </c>
      <c r="D27" s="6">
        <v>530</v>
      </c>
      <c r="E27" s="6"/>
      <c r="F27" s="6">
        <v>36.7</v>
      </c>
      <c r="G27" s="42">
        <v>36.7</v>
      </c>
      <c r="H27" s="41">
        <v>36.7</v>
      </c>
      <c r="I27" s="27">
        <f t="shared" si="1"/>
        <v>100</v>
      </c>
      <c r="J27" s="27">
        <f t="shared" si="0"/>
        <v>100</v>
      </c>
    </row>
    <row r="28" spans="1:10" s="9" customFormat="1" ht="15.75" customHeight="1">
      <c r="A28" s="23" t="s">
        <v>15</v>
      </c>
      <c r="B28" s="24" t="s">
        <v>16</v>
      </c>
      <c r="C28" s="24"/>
      <c r="D28" s="23">
        <f>D29+D37</f>
        <v>122.5</v>
      </c>
      <c r="E28" s="23"/>
      <c r="F28" s="23">
        <f>F29+F37</f>
        <v>100.1</v>
      </c>
      <c r="G28" s="23">
        <f>G29+G37</f>
        <v>145.3</v>
      </c>
      <c r="H28" s="23">
        <f>H29+H37</f>
        <v>145.3</v>
      </c>
      <c r="I28" s="27">
        <f t="shared" si="1"/>
        <v>100</v>
      </c>
      <c r="J28" s="27">
        <f t="shared" si="0"/>
        <v>100</v>
      </c>
    </row>
    <row r="29" spans="1:10" ht="17.25" customHeight="1">
      <c r="A29" s="10" t="s">
        <v>66</v>
      </c>
      <c r="B29" s="10"/>
      <c r="C29" s="11" t="s">
        <v>65</v>
      </c>
      <c r="D29" s="6">
        <v>72.5</v>
      </c>
      <c r="E29" s="6"/>
      <c r="F29" s="6">
        <v>87.6</v>
      </c>
      <c r="G29" s="42">
        <v>120.3</v>
      </c>
      <c r="H29" s="41">
        <v>120.3</v>
      </c>
      <c r="I29" s="27">
        <f t="shared" si="1"/>
        <v>100</v>
      </c>
      <c r="J29" s="27">
        <f t="shared" si="0"/>
        <v>100</v>
      </c>
    </row>
    <row r="30" spans="1:10" ht="12.75" customHeight="1" hidden="1">
      <c r="A30" s="10" t="s">
        <v>17</v>
      </c>
      <c r="B30" s="10"/>
      <c r="C30" s="11" t="s">
        <v>18</v>
      </c>
      <c r="D30" s="6"/>
      <c r="E30" s="6"/>
      <c r="F30" s="6"/>
      <c r="G30" s="42"/>
      <c r="H30" s="41"/>
      <c r="I30" s="27" t="e">
        <f t="shared" si="1"/>
        <v>#DIV/0!</v>
      </c>
      <c r="J30" s="27" t="e">
        <f t="shared" si="0"/>
        <v>#DIV/0!</v>
      </c>
    </row>
    <row r="31" spans="1:10" ht="12.75" customHeight="1" hidden="1">
      <c r="A31" s="10" t="s">
        <v>19</v>
      </c>
      <c r="B31" s="10"/>
      <c r="C31" s="11" t="s">
        <v>20</v>
      </c>
      <c r="D31" s="6"/>
      <c r="E31" s="6"/>
      <c r="F31" s="6"/>
      <c r="G31" s="42"/>
      <c r="H31" s="41"/>
      <c r="I31" s="27" t="e">
        <f t="shared" si="1"/>
        <v>#DIV/0!</v>
      </c>
      <c r="J31" s="27" t="e">
        <f t="shared" si="0"/>
        <v>#DIV/0!</v>
      </c>
    </row>
    <row r="32" spans="1:10" ht="12.75" customHeight="1" hidden="1">
      <c r="A32" s="10" t="s">
        <v>21</v>
      </c>
      <c r="B32" s="10"/>
      <c r="C32" s="11" t="s">
        <v>22</v>
      </c>
      <c r="D32" s="6"/>
      <c r="E32" s="6"/>
      <c r="F32" s="6"/>
      <c r="G32" s="42"/>
      <c r="H32" s="41"/>
      <c r="I32" s="27" t="e">
        <f t="shared" si="1"/>
        <v>#DIV/0!</v>
      </c>
      <c r="J32" s="27" t="e">
        <f t="shared" si="0"/>
        <v>#DIV/0!</v>
      </c>
    </row>
    <row r="33" spans="1:10" ht="12.75" customHeight="1" hidden="1">
      <c r="A33" s="10" t="s">
        <v>23</v>
      </c>
      <c r="B33" s="10"/>
      <c r="C33" s="11" t="s">
        <v>24</v>
      </c>
      <c r="D33" s="6"/>
      <c r="E33" s="6"/>
      <c r="F33" s="6"/>
      <c r="G33" s="42"/>
      <c r="H33" s="41"/>
      <c r="I33" s="27" t="e">
        <f t="shared" si="1"/>
        <v>#DIV/0!</v>
      </c>
      <c r="J33" s="27" t="e">
        <f t="shared" si="0"/>
        <v>#DIV/0!</v>
      </c>
    </row>
    <row r="34" spans="1:10" ht="15" customHeight="1" hidden="1">
      <c r="A34" s="10" t="s">
        <v>25</v>
      </c>
      <c r="B34" s="10"/>
      <c r="C34" s="11" t="s">
        <v>26</v>
      </c>
      <c r="D34" s="6"/>
      <c r="E34" s="6"/>
      <c r="F34" s="6"/>
      <c r="G34" s="42"/>
      <c r="H34" s="41"/>
      <c r="I34" s="27" t="e">
        <f t="shared" si="1"/>
        <v>#DIV/0!</v>
      </c>
      <c r="J34" s="27" t="e">
        <f t="shared" si="0"/>
        <v>#DIV/0!</v>
      </c>
    </row>
    <row r="35" spans="1:10" ht="15" customHeight="1">
      <c r="A35" s="10" t="s">
        <v>17</v>
      </c>
      <c r="B35" s="10"/>
      <c r="C35" s="11" t="s">
        <v>18</v>
      </c>
      <c r="D35" s="6">
        <v>15</v>
      </c>
      <c r="E35" s="6"/>
      <c r="F35" s="6"/>
      <c r="G35" s="42"/>
      <c r="H35" s="41">
        <v>15</v>
      </c>
      <c r="I35" s="27"/>
      <c r="J35" s="27"/>
    </row>
    <row r="36" spans="1:10" ht="15" customHeight="1">
      <c r="A36" s="10" t="s">
        <v>90</v>
      </c>
      <c r="B36" s="10"/>
      <c r="C36" s="11" t="s">
        <v>24</v>
      </c>
      <c r="D36" s="6">
        <v>3703.3</v>
      </c>
      <c r="E36" s="6"/>
      <c r="F36" s="6"/>
      <c r="G36" s="42"/>
      <c r="H36" s="41"/>
      <c r="I36" s="27"/>
      <c r="J36" s="27"/>
    </row>
    <row r="37" spans="1:10" ht="15" customHeight="1">
      <c r="A37" s="10" t="s">
        <v>23</v>
      </c>
      <c r="B37" s="10"/>
      <c r="C37" s="11" t="s">
        <v>81</v>
      </c>
      <c r="D37" s="43">
        <v>50</v>
      </c>
      <c r="E37" s="43"/>
      <c r="F37" s="6">
        <v>12.5</v>
      </c>
      <c r="G37" s="42">
        <v>25</v>
      </c>
      <c r="H37" s="41">
        <v>25</v>
      </c>
      <c r="I37" s="27">
        <v>0</v>
      </c>
      <c r="J37" s="27">
        <f t="shared" si="0"/>
        <v>100</v>
      </c>
    </row>
    <row r="38" spans="1:10" ht="22.5" customHeight="1">
      <c r="A38" s="10" t="s">
        <v>91</v>
      </c>
      <c r="B38" s="10"/>
      <c r="C38" s="11" t="s">
        <v>92</v>
      </c>
      <c r="D38" s="43">
        <v>42</v>
      </c>
      <c r="E38" s="43"/>
      <c r="F38" s="6"/>
      <c r="G38" s="42"/>
      <c r="H38" s="41"/>
      <c r="I38" s="27"/>
      <c r="J38" s="27"/>
    </row>
    <row r="39" spans="1:10" s="9" customFormat="1" ht="18.75" customHeight="1">
      <c r="A39" s="23" t="s">
        <v>27</v>
      </c>
      <c r="B39" s="24" t="s">
        <v>28</v>
      </c>
      <c r="C39" s="24"/>
      <c r="D39" s="23">
        <f>D40+D41+D42</f>
        <v>3552.8</v>
      </c>
      <c r="E39" s="23">
        <f>E40+E41+E42</f>
        <v>0</v>
      </c>
      <c r="F39" s="23">
        <f>F40+F41+F42</f>
        <v>3032.7</v>
      </c>
      <c r="G39" s="23">
        <f>G40+G41+G42</f>
        <v>3952.8</v>
      </c>
      <c r="H39" s="23">
        <f>H40+H41+H42</f>
        <v>3809.0999999999995</v>
      </c>
      <c r="I39" s="27">
        <f>H39/G39*100</f>
        <v>96.36460230722524</v>
      </c>
      <c r="J39" s="27">
        <f t="shared" si="0"/>
        <v>96.36460230722524</v>
      </c>
    </row>
    <row r="40" spans="1:10" s="12" customFormat="1" ht="16.5" customHeight="1">
      <c r="A40" s="10" t="s">
        <v>55</v>
      </c>
      <c r="B40" s="10"/>
      <c r="C40" s="11" t="s">
        <v>29</v>
      </c>
      <c r="D40" s="6">
        <v>300</v>
      </c>
      <c r="E40" s="6"/>
      <c r="F40" s="6">
        <v>200</v>
      </c>
      <c r="G40" s="42">
        <v>300</v>
      </c>
      <c r="H40" s="41">
        <v>233.5</v>
      </c>
      <c r="I40" s="27">
        <v>0</v>
      </c>
      <c r="J40" s="27">
        <f t="shared" si="0"/>
        <v>77.83333333333333</v>
      </c>
    </row>
    <row r="41" spans="1:10" s="12" customFormat="1" ht="24" customHeight="1">
      <c r="A41" s="10" t="s">
        <v>64</v>
      </c>
      <c r="B41" s="10"/>
      <c r="C41" s="11" t="s">
        <v>29</v>
      </c>
      <c r="D41" s="6">
        <v>300</v>
      </c>
      <c r="E41" s="6"/>
      <c r="F41" s="6">
        <v>220</v>
      </c>
      <c r="G41" s="42">
        <v>200</v>
      </c>
      <c r="H41" s="41">
        <v>124.7</v>
      </c>
      <c r="I41" s="27">
        <f aca="true" t="shared" si="2" ref="I41:I61">H41/G41*100</f>
        <v>62.35000000000001</v>
      </c>
      <c r="J41" s="27">
        <f t="shared" si="0"/>
        <v>62.35000000000001</v>
      </c>
    </row>
    <row r="42" spans="1:10" ht="15.75" customHeight="1">
      <c r="A42" s="10" t="s">
        <v>61</v>
      </c>
      <c r="B42" s="10"/>
      <c r="C42" s="35" t="s">
        <v>57</v>
      </c>
      <c r="D42" s="36">
        <f>D44+D45+D46+D47</f>
        <v>2952.8</v>
      </c>
      <c r="E42" s="36">
        <f>E44+E45+E46+E47</f>
        <v>0</v>
      </c>
      <c r="F42" s="36">
        <f>F44+F45+F46+F47</f>
        <v>2612.7</v>
      </c>
      <c r="G42" s="36">
        <f>G44+G45+G46+G47</f>
        <v>3452.8</v>
      </c>
      <c r="H42" s="36">
        <f>H44+H45+H46+H47</f>
        <v>3450.8999999999996</v>
      </c>
      <c r="I42" s="27">
        <f t="shared" si="2"/>
        <v>99.9449721964782</v>
      </c>
      <c r="J42" s="27">
        <f t="shared" si="0"/>
        <v>99.9449721964782</v>
      </c>
    </row>
    <row r="43" spans="1:10" ht="25.5" customHeight="1" hidden="1">
      <c r="A43" s="10" t="s">
        <v>30</v>
      </c>
      <c r="B43" s="10"/>
      <c r="C43" s="11" t="s">
        <v>56</v>
      </c>
      <c r="D43" s="6"/>
      <c r="E43" s="6"/>
      <c r="F43" s="6">
        <f>-G3</f>
        <v>0</v>
      </c>
      <c r="G43" s="42">
        <v>0</v>
      </c>
      <c r="H43" s="41"/>
      <c r="I43" s="27" t="e">
        <f t="shared" si="2"/>
        <v>#DIV/0!</v>
      </c>
      <c r="J43" s="27" t="e">
        <f t="shared" si="0"/>
        <v>#DIV/0!</v>
      </c>
    </row>
    <row r="44" spans="1:10" ht="15.75" customHeight="1">
      <c r="A44" s="10" t="s">
        <v>73</v>
      </c>
      <c r="B44" s="10"/>
      <c r="C44" s="11"/>
      <c r="D44" s="6">
        <v>1400</v>
      </c>
      <c r="E44" s="6"/>
      <c r="F44" s="6">
        <v>1060</v>
      </c>
      <c r="G44" s="42">
        <v>1845</v>
      </c>
      <c r="H44" s="41">
        <v>1843.7</v>
      </c>
      <c r="I44" s="27">
        <f t="shared" si="2"/>
        <v>99.92953929539296</v>
      </c>
      <c r="J44" s="27">
        <f t="shared" si="0"/>
        <v>99.92953929539296</v>
      </c>
    </row>
    <row r="45" spans="1:10" ht="17.25" customHeight="1">
      <c r="A45" s="10" t="s">
        <v>74</v>
      </c>
      <c r="B45" s="10"/>
      <c r="C45" s="11"/>
      <c r="D45" s="6">
        <v>300</v>
      </c>
      <c r="E45" s="6"/>
      <c r="F45" s="6">
        <v>300</v>
      </c>
      <c r="G45" s="42">
        <v>289</v>
      </c>
      <c r="H45" s="41">
        <v>288.5</v>
      </c>
      <c r="I45" s="27">
        <f t="shared" si="2"/>
        <v>99.82698961937716</v>
      </c>
      <c r="J45" s="27">
        <f t="shared" si="0"/>
        <v>99.82698961937716</v>
      </c>
    </row>
    <row r="46" spans="1:10" ht="16.5" customHeight="1">
      <c r="A46" s="10" t="s">
        <v>75</v>
      </c>
      <c r="B46" s="10"/>
      <c r="C46" s="11"/>
      <c r="D46" s="6">
        <v>60</v>
      </c>
      <c r="E46" s="6"/>
      <c r="F46" s="6">
        <v>60</v>
      </c>
      <c r="G46" s="42">
        <v>60</v>
      </c>
      <c r="H46" s="41">
        <v>60</v>
      </c>
      <c r="I46" s="27">
        <f t="shared" si="2"/>
        <v>100</v>
      </c>
      <c r="J46" s="27">
        <f t="shared" si="0"/>
        <v>100</v>
      </c>
    </row>
    <row r="47" spans="1:10" ht="15.75" customHeight="1">
      <c r="A47" s="10" t="s">
        <v>76</v>
      </c>
      <c r="B47" s="10"/>
      <c r="C47" s="11"/>
      <c r="D47" s="6">
        <v>1192.8</v>
      </c>
      <c r="E47" s="6"/>
      <c r="F47" s="6">
        <v>1192.7</v>
      </c>
      <c r="G47" s="42">
        <v>1258.8</v>
      </c>
      <c r="H47" s="41">
        <v>1258.7</v>
      </c>
      <c r="I47" s="27">
        <f t="shared" si="2"/>
        <v>99.992055926279</v>
      </c>
      <c r="J47" s="27">
        <f t="shared" si="0"/>
        <v>99.992055926279</v>
      </c>
    </row>
    <row r="48" spans="1:10" ht="16.5" customHeight="1">
      <c r="A48" s="25" t="s">
        <v>58</v>
      </c>
      <c r="B48" s="24" t="s">
        <v>52</v>
      </c>
      <c r="C48" s="24"/>
      <c r="D48" s="23">
        <f>D49</f>
        <v>84.5</v>
      </c>
      <c r="E48" s="23"/>
      <c r="F48" s="23">
        <f>F49</f>
        <v>84.5</v>
      </c>
      <c r="G48" s="46">
        <v>84.5</v>
      </c>
      <c r="H48" s="46">
        <f>H49</f>
        <v>84.5</v>
      </c>
      <c r="I48" s="27">
        <f t="shared" si="2"/>
        <v>100</v>
      </c>
      <c r="J48" s="27">
        <f t="shared" si="0"/>
        <v>100</v>
      </c>
    </row>
    <row r="49" spans="1:10" ht="19.5" customHeight="1">
      <c r="A49" s="10" t="s">
        <v>59</v>
      </c>
      <c r="B49" s="10"/>
      <c r="C49" s="11" t="s">
        <v>53</v>
      </c>
      <c r="D49" s="6">
        <v>84.5</v>
      </c>
      <c r="E49" s="6"/>
      <c r="F49" s="6">
        <v>84.5</v>
      </c>
      <c r="G49" s="38">
        <v>84.5</v>
      </c>
      <c r="H49" s="38">
        <v>84.5</v>
      </c>
      <c r="I49" s="27">
        <f t="shared" si="2"/>
        <v>100</v>
      </c>
      <c r="J49" s="27">
        <f t="shared" si="0"/>
        <v>100</v>
      </c>
    </row>
    <row r="50" spans="1:10" s="9" customFormat="1" ht="23.25" customHeight="1">
      <c r="A50" s="23" t="s">
        <v>31</v>
      </c>
      <c r="B50" s="24" t="s">
        <v>32</v>
      </c>
      <c r="C50" s="24"/>
      <c r="D50" s="23">
        <f>D51</f>
        <v>6378.3</v>
      </c>
      <c r="E50" s="23"/>
      <c r="F50" s="23">
        <f>F52+F53+F54</f>
        <v>6378.2</v>
      </c>
      <c r="G50" s="46">
        <f>G51</f>
        <v>6525.7</v>
      </c>
      <c r="H50" s="46">
        <f>H51</f>
        <v>6506.5</v>
      </c>
      <c r="I50" s="27">
        <f t="shared" si="2"/>
        <v>99.70577869040869</v>
      </c>
      <c r="J50" s="27">
        <f t="shared" si="0"/>
        <v>99.70577869040869</v>
      </c>
    </row>
    <row r="51" spans="1:10" s="9" customFormat="1" ht="15" customHeight="1">
      <c r="A51" s="10" t="s">
        <v>33</v>
      </c>
      <c r="B51" s="10"/>
      <c r="C51" s="11" t="s">
        <v>34</v>
      </c>
      <c r="D51" s="6">
        <f>D52+D53+D54</f>
        <v>6378.3</v>
      </c>
      <c r="E51" s="6">
        <f>E52+E53+E54</f>
        <v>0</v>
      </c>
      <c r="F51" s="6">
        <f>F52+F53+F54</f>
        <v>6378.2</v>
      </c>
      <c r="G51" s="6">
        <f>G52+G53+G54</f>
        <v>6525.7</v>
      </c>
      <c r="H51" s="6">
        <f>H52+H53+H54</f>
        <v>6506.5</v>
      </c>
      <c r="I51" s="27">
        <f t="shared" si="2"/>
        <v>99.70577869040869</v>
      </c>
      <c r="J51" s="27">
        <f t="shared" si="0"/>
        <v>99.70577869040869</v>
      </c>
    </row>
    <row r="52" spans="1:10" s="9" customFormat="1" ht="14.25" customHeight="1">
      <c r="A52" s="33" t="s">
        <v>78</v>
      </c>
      <c r="B52" s="31"/>
      <c r="C52" s="31"/>
      <c r="D52" s="38">
        <v>4622.1</v>
      </c>
      <c r="E52" s="38"/>
      <c r="F52" s="38">
        <v>4622</v>
      </c>
      <c r="G52" s="38">
        <v>4769</v>
      </c>
      <c r="H52" s="38">
        <v>4749.8</v>
      </c>
      <c r="I52" s="27">
        <f t="shared" si="2"/>
        <v>99.59739987418746</v>
      </c>
      <c r="J52" s="27">
        <f t="shared" si="0"/>
        <v>99.59739987418746</v>
      </c>
    </row>
    <row r="53" spans="1:10" s="9" customFormat="1" ht="15.75" customHeight="1">
      <c r="A53" s="33" t="s">
        <v>79</v>
      </c>
      <c r="B53" s="31"/>
      <c r="C53" s="31"/>
      <c r="D53" s="38">
        <v>1496.2</v>
      </c>
      <c r="E53" s="38"/>
      <c r="F53" s="38">
        <v>1496.2</v>
      </c>
      <c r="G53" s="38">
        <v>1496.7</v>
      </c>
      <c r="H53" s="38">
        <v>1496.7</v>
      </c>
      <c r="I53" s="27">
        <f t="shared" si="2"/>
        <v>100</v>
      </c>
      <c r="J53" s="27">
        <f t="shared" si="0"/>
        <v>100</v>
      </c>
    </row>
    <row r="54" spans="1:10" ht="12.75" customHeight="1">
      <c r="A54" s="32" t="s">
        <v>77</v>
      </c>
      <c r="B54" s="10"/>
      <c r="C54" s="11"/>
      <c r="D54" s="6">
        <v>260</v>
      </c>
      <c r="E54" s="6"/>
      <c r="F54" s="6">
        <v>260</v>
      </c>
      <c r="G54" s="38">
        <v>260</v>
      </c>
      <c r="H54" s="38">
        <v>260</v>
      </c>
      <c r="I54" s="27">
        <f t="shared" si="2"/>
        <v>100</v>
      </c>
      <c r="J54" s="27">
        <f t="shared" si="0"/>
        <v>100</v>
      </c>
    </row>
    <row r="55" spans="1:10" ht="12.75" customHeight="1" hidden="1">
      <c r="A55" s="10" t="s">
        <v>35</v>
      </c>
      <c r="B55" s="10"/>
      <c r="C55" s="11" t="s">
        <v>36</v>
      </c>
      <c r="D55" s="6"/>
      <c r="E55" s="6"/>
      <c r="F55" s="6"/>
      <c r="G55" s="38"/>
      <c r="H55" s="38"/>
      <c r="I55" s="27" t="e">
        <f t="shared" si="2"/>
        <v>#DIV/0!</v>
      </c>
      <c r="J55" s="27" t="e">
        <f t="shared" si="0"/>
        <v>#DIV/0!</v>
      </c>
    </row>
    <row r="56" spans="1:10" ht="12.75" customHeight="1" hidden="1">
      <c r="A56" s="10" t="s">
        <v>37</v>
      </c>
      <c r="B56" s="10"/>
      <c r="C56" s="11" t="s">
        <v>38</v>
      </c>
      <c r="D56" s="6"/>
      <c r="E56" s="6"/>
      <c r="F56" s="6"/>
      <c r="G56" s="38"/>
      <c r="H56" s="38"/>
      <c r="I56" s="27" t="e">
        <f t="shared" si="2"/>
        <v>#DIV/0!</v>
      </c>
      <c r="J56" s="27" t="e">
        <f t="shared" si="0"/>
        <v>#DIV/0!</v>
      </c>
    </row>
    <row r="57" spans="1:10" ht="25.5" customHeight="1" hidden="1">
      <c r="A57" s="10" t="s">
        <v>39</v>
      </c>
      <c r="B57" s="10"/>
      <c r="C57" s="11" t="s">
        <v>40</v>
      </c>
      <c r="D57" s="6"/>
      <c r="E57" s="6"/>
      <c r="F57" s="6"/>
      <c r="G57" s="38"/>
      <c r="H57" s="38"/>
      <c r="I57" s="27" t="e">
        <f t="shared" si="2"/>
        <v>#DIV/0!</v>
      </c>
      <c r="J57" s="27" t="e">
        <f t="shared" si="0"/>
        <v>#DIV/0!</v>
      </c>
    </row>
    <row r="58" spans="1:10" ht="14.25" customHeight="1">
      <c r="A58" s="25" t="s">
        <v>69</v>
      </c>
      <c r="B58" s="23">
        <v>1001</v>
      </c>
      <c r="C58" s="26"/>
      <c r="D58" s="23">
        <v>160</v>
      </c>
      <c r="E58" s="23"/>
      <c r="F58" s="23">
        <f>F59</f>
        <v>120</v>
      </c>
      <c r="G58" s="46">
        <f>G59</f>
        <v>190</v>
      </c>
      <c r="H58" s="46">
        <f>H59</f>
        <v>190</v>
      </c>
      <c r="I58" s="27">
        <f t="shared" si="2"/>
        <v>100</v>
      </c>
      <c r="J58" s="27">
        <f t="shared" si="0"/>
        <v>100</v>
      </c>
    </row>
    <row r="59" spans="1:10" ht="24.75" customHeight="1">
      <c r="A59" s="10" t="s">
        <v>70</v>
      </c>
      <c r="B59" s="10"/>
      <c r="C59" s="11" t="s">
        <v>71</v>
      </c>
      <c r="D59" s="6">
        <v>160</v>
      </c>
      <c r="E59" s="6"/>
      <c r="F59" s="6">
        <v>120</v>
      </c>
      <c r="G59" s="38">
        <v>190</v>
      </c>
      <c r="H59" s="38">
        <v>190</v>
      </c>
      <c r="I59" s="27">
        <f t="shared" si="2"/>
        <v>100</v>
      </c>
      <c r="J59" s="27">
        <f t="shared" si="0"/>
        <v>100</v>
      </c>
    </row>
    <row r="60" spans="1:10" s="9" customFormat="1" ht="12.75" customHeight="1">
      <c r="A60" s="23" t="s">
        <v>41</v>
      </c>
      <c r="B60" s="24" t="s">
        <v>72</v>
      </c>
      <c r="C60" s="24"/>
      <c r="D60" s="23">
        <f>SUM(D61:D61)</f>
        <v>250</v>
      </c>
      <c r="E60" s="23"/>
      <c r="F60" s="23">
        <f>SUM(F61:F61)</f>
        <v>203</v>
      </c>
      <c r="G60" s="46">
        <f>SUM(G61:G61)</f>
        <v>220</v>
      </c>
      <c r="H60" s="46">
        <v>220</v>
      </c>
      <c r="I60" s="27">
        <f t="shared" si="2"/>
        <v>100</v>
      </c>
      <c r="J60" s="27">
        <f t="shared" si="0"/>
        <v>100</v>
      </c>
    </row>
    <row r="61" spans="1:10" ht="12.75" customHeight="1">
      <c r="A61" s="10" t="s">
        <v>42</v>
      </c>
      <c r="B61" s="10"/>
      <c r="C61" s="11" t="s">
        <v>72</v>
      </c>
      <c r="D61" s="6">
        <v>250</v>
      </c>
      <c r="E61" s="6"/>
      <c r="F61" s="6">
        <v>203</v>
      </c>
      <c r="G61" s="38">
        <v>220</v>
      </c>
      <c r="H61" s="38">
        <v>220</v>
      </c>
      <c r="I61" s="27">
        <f t="shared" si="2"/>
        <v>100</v>
      </c>
      <c r="J61" s="27">
        <f t="shared" si="0"/>
        <v>100</v>
      </c>
    </row>
    <row r="62" spans="1:10" ht="12.75" customHeight="1">
      <c r="A62" s="10"/>
      <c r="B62" s="10"/>
      <c r="C62" s="11"/>
      <c r="D62" s="6"/>
      <c r="E62" s="6"/>
      <c r="F62" s="6"/>
      <c r="G62" s="38"/>
      <c r="H62" s="38"/>
      <c r="I62" s="27"/>
      <c r="J62" s="27"/>
    </row>
    <row r="63" spans="1:10" ht="0.75" customHeight="1">
      <c r="A63" s="10"/>
      <c r="B63" s="10"/>
      <c r="C63" s="11"/>
      <c r="D63" s="6"/>
      <c r="E63" s="6"/>
      <c r="F63" s="6"/>
      <c r="G63" s="38"/>
      <c r="H63" s="38"/>
      <c r="I63" s="27" t="e">
        <f>H63/G63*100</f>
        <v>#DIV/0!</v>
      </c>
      <c r="J63" s="27" t="e">
        <f>H63/G63*100</f>
        <v>#DIV/0!</v>
      </c>
    </row>
    <row r="64" spans="1:10" ht="14.25" customHeight="1" hidden="1">
      <c r="A64" s="23"/>
      <c r="B64" s="23"/>
      <c r="C64" s="26"/>
      <c r="D64" s="23"/>
      <c r="E64" s="23"/>
      <c r="F64" s="23"/>
      <c r="G64" s="37"/>
      <c r="H64" s="40"/>
      <c r="I64" s="27" t="e">
        <f>H64/G64*100</f>
        <v>#DIV/0!</v>
      </c>
      <c r="J64" s="27" t="e">
        <f>H64/G64*100</f>
        <v>#DIV/0!</v>
      </c>
    </row>
    <row r="65" spans="1:10" ht="14.25" customHeight="1" hidden="1">
      <c r="A65" s="10"/>
      <c r="B65" s="10"/>
      <c r="C65" s="11"/>
      <c r="D65" s="6"/>
      <c r="E65" s="6"/>
      <c r="F65" s="6"/>
      <c r="G65" s="42"/>
      <c r="H65" s="41"/>
      <c r="I65" s="27" t="e">
        <f>H65/G65*100</f>
        <v>#DIV/0!</v>
      </c>
      <c r="J65" s="27" t="e">
        <f>H65/G65*100</f>
        <v>#DIV/0!</v>
      </c>
    </row>
    <row r="66" spans="1:10" s="9" customFormat="1" ht="12.75" customHeight="1">
      <c r="A66" s="13" t="s">
        <v>43</v>
      </c>
      <c r="B66" s="13"/>
      <c r="C66" s="7"/>
      <c r="D66" s="37">
        <f>D17+D23+D25+D28+D39+D48+D50+D58+D60</f>
        <v>19555.3</v>
      </c>
      <c r="E66" s="37">
        <f>E17+E23+E25+E28+E39+E48+E50+E58+E60</f>
        <v>0</v>
      </c>
      <c r="F66" s="37">
        <f>F17+F23+F25+F28+F39+F48+F50+F58+F60</f>
        <v>15646</v>
      </c>
      <c r="G66" s="37">
        <f>G17+G23+G25+G28+G39+G48+G50+G58+G60</f>
        <v>18526.7</v>
      </c>
      <c r="H66" s="37">
        <f>H17+H23+H25+H28+H39+H48+H50+H58+H60</f>
        <v>18136.3</v>
      </c>
      <c r="I66" s="27">
        <f>H66/G66*100</f>
        <v>97.89277097378377</v>
      </c>
      <c r="J66" s="27">
        <f>H66/G66*100</f>
        <v>97.89277097378377</v>
      </c>
    </row>
    <row r="67" spans="4:5" ht="12.75">
      <c r="D67" s="28"/>
      <c r="E67" s="28"/>
    </row>
  </sheetData>
  <mergeCells count="11">
    <mergeCell ref="A7:D7"/>
    <mergeCell ref="H14:H15"/>
    <mergeCell ref="C1:D1"/>
    <mergeCell ref="A14:A16"/>
    <mergeCell ref="B14:B16"/>
    <mergeCell ref="C14:C16"/>
    <mergeCell ref="D14:D16"/>
    <mergeCell ref="J14:J15"/>
    <mergeCell ref="I14:I16"/>
    <mergeCell ref="F14:F16"/>
    <mergeCell ref="G14:G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G33" sqref="G33:G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2013-01-25T07:44:05Z</cp:lastPrinted>
  <dcterms:created xsi:type="dcterms:W3CDTF">2005-07-27T12:36:10Z</dcterms:created>
  <dcterms:modified xsi:type="dcterms:W3CDTF">2013-01-25T07:44:32Z</dcterms:modified>
  <cp:category/>
  <cp:version/>
  <cp:contentType/>
  <cp:contentStatus/>
</cp:coreProperties>
</file>