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01.01.2012  г (4)" sheetId="1" r:id="rId1"/>
    <sheet name="на13.12.2011 г (3)" sheetId="2" r:id="rId2"/>
    <sheet name="11 мес 2011 г (2)" sheetId="3" r:id="rId3"/>
    <sheet name="10 мес 2011 г" sheetId="4" r:id="rId4"/>
    <sheet name="6мес 2011 г" sheetId="5" r:id="rId5"/>
    <sheet name="2008 г отчет" sheetId="6" r:id="rId6"/>
    <sheet name="Лист2 (4)" sheetId="7" r:id="rId7"/>
    <sheet name="2007" sheetId="8" r:id="rId8"/>
    <sheet name="Лист2 (6)" sheetId="9" r:id="rId9"/>
    <sheet name="6 мес  2010 г" sheetId="10" r:id="rId10"/>
    <sheet name="1 кв 2010 г (2)" sheetId="11" r:id="rId11"/>
    <sheet name="1 кв 2011 г (3)" sheetId="12" r:id="rId12"/>
    <sheet name="лист1" sheetId="13" r:id="rId13"/>
    <sheet name="Лист2 (2)" sheetId="14" r:id="rId14"/>
    <sheet name="Лист2 (3)" sheetId="15" r:id="rId15"/>
    <sheet name="Лист3" sheetId="16" r:id="rId16"/>
    <sheet name="Лист2 (5)" sheetId="17" r:id="rId17"/>
    <sheet name=" 6 мес 2009 г " sheetId="18" r:id="rId18"/>
  </sheets>
  <definedNames/>
  <calcPr fullCalcOnLoad="1"/>
</workbook>
</file>

<file path=xl/sharedStrings.xml><?xml version="1.0" encoding="utf-8"?>
<sst xmlns="http://schemas.openxmlformats.org/spreadsheetml/2006/main" count="1134" uniqueCount="192">
  <si>
    <t>к решению Совета депутатов Рождественского сельского поселения</t>
  </si>
  <si>
    <t>Поступление  доходов в бюджет Рождественского сельского поселения в 2006 г.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</si>
  <si>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</si>
  <si>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</si>
  <si>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</si>
  <si>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</si>
  <si>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</si>
  <si>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</si>
  <si>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</si>
  <si>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</si>
  <si>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</si>
  <si>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</si>
  <si>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</si>
  <si>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</si>
  <si>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</si>
  <si>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</si>
  <si>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</si>
  <si>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</si>
  <si>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</si>
  <si>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</si>
  <si>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</si>
  <si>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</si>
  <si>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</si>
  <si>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</si>
  <si>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</si>
  <si>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</si>
  <si>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</si>
  <si>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</si>
  <si>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</si>
  <si>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</si>
  <si>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</si>
  <si>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</si>
  <si>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</si>
  <si>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</si>
  <si>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</si>
  <si>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</si>
  <si>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</si>
  <si>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</si>
  <si>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</si>
  <si>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</si>
  <si>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</si>
  <si>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</si>
  <si>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</si>
  <si>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</si>
  <si>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</si>
  <si>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</si>
  <si>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</si>
  <si>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</si>
  <si>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</si>
  <si>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</si>
  <si>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</si>
  <si>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</si>
  <si>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</si>
  <si>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</si>
  <si>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2 02 09024 10 0000 151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</si>
  <si>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</si>
  <si>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</si>
  <si>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</si>
  <si>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</si>
  <si>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</si>
  <si>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</si>
  <si>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r>
      <t>№   65  от " 12"  октября  2006г</t>
    </r>
    <r>
      <rPr>
        <sz val="10"/>
        <rFont val="Times New Roman"/>
        <family val="1"/>
      </rPr>
      <t>.</t>
    </r>
  </si>
  <si>
    <t xml:space="preserve"> Приложение № 2</t>
  </si>
  <si>
    <t xml:space="preserve">                                Проект     Приложение № 2</t>
  </si>
  <si>
    <t>Поступление  доходов в бюджет Рождественского сельского поселения в 2007 г.</t>
  </si>
  <si>
    <t>Дотации на выравнивания уровня бюджетной обеспеченности на  покрытие  расходов ЖКХ</t>
  </si>
  <si>
    <r>
      <t>№           от   "16  " ноября      2006г</t>
    </r>
    <r>
      <rPr>
        <sz val="10"/>
        <rFont val="Times New Roman"/>
        <family val="1"/>
      </rPr>
      <t>.</t>
    </r>
  </si>
  <si>
    <t>План         на 2007 г тыс руб</t>
  </si>
  <si>
    <t xml:space="preserve">                             Приложение № 2</t>
  </si>
  <si>
    <t>Прочие невыясненные поступления, зачисляемые в бюджет поселения</t>
  </si>
  <si>
    <t>Исполнено за 6 мес. 2007г        тыс руб</t>
  </si>
  <si>
    <t>План          на 6 мес. 2007г        тыс руб</t>
  </si>
  <si>
    <t>% выполнения  к плану       6 мес.2007г</t>
  </si>
  <si>
    <t>План          на 9 мес. 2007г        тыс руб</t>
  </si>
  <si>
    <t>Средства бюджетов поселений.получаемые по взаимным расчетам, в том числе компенсации дополнительных расходов</t>
  </si>
  <si>
    <r>
      <t>№ 22            от "20 "сентября   2007г</t>
    </r>
    <r>
      <rPr>
        <sz val="10"/>
        <rFont val="Times New Roman"/>
        <family val="1"/>
      </rPr>
      <t>.</t>
    </r>
  </si>
  <si>
    <t>Поступление доходов в бюджет Рождественского сельского поселения  за 6 мес 2007 г</t>
  </si>
  <si>
    <t>Исполнено за 9 мес. 2007г        тыс руб</t>
  </si>
  <si>
    <t>% выпол к годовому плану.2007г</t>
  </si>
  <si>
    <r>
      <t>№           от     "  "   января      2008г</t>
    </r>
    <r>
      <rPr>
        <sz val="10"/>
        <rFont val="Times New Roman"/>
        <family val="1"/>
      </rPr>
      <t>.</t>
    </r>
  </si>
  <si>
    <t xml:space="preserve">Исполнено за 2007 год </t>
  </si>
  <si>
    <t xml:space="preserve">Прочие безвозмездные поступления </t>
  </si>
  <si>
    <t>30302050100000130</t>
  </si>
  <si>
    <t>Доходы от оказания платных услуг</t>
  </si>
  <si>
    <t>30302050100000180</t>
  </si>
  <si>
    <t xml:space="preserve"> за 2007 г</t>
  </si>
  <si>
    <t>2 02 020201 0000 151</t>
  </si>
  <si>
    <t xml:space="preserve">   202 02 20471 0000 151</t>
  </si>
  <si>
    <t>Безвозмездные поступления от других бюджетов бюджетной системы РФ</t>
  </si>
  <si>
    <t>Доходы от продажи материальных и нематериальных активов</t>
  </si>
  <si>
    <t>1 14 06014 10 0000 00</t>
  </si>
  <si>
    <t>1 14 00000 00 0000 000</t>
  </si>
  <si>
    <t>Доходы от продажи земельных участков</t>
  </si>
  <si>
    <t xml:space="preserve"> </t>
  </si>
  <si>
    <t xml:space="preserve">Поступление  доходов в бюджет Рождественского сельского поселения </t>
  </si>
  <si>
    <t xml:space="preserve">   за 2007 год</t>
  </si>
  <si>
    <r>
      <t>№           от  " 24 "   января      2008г</t>
    </r>
    <r>
      <rPr>
        <sz val="10"/>
        <rFont val="Times New Roman"/>
        <family val="1"/>
      </rPr>
      <t>.</t>
    </r>
  </si>
  <si>
    <r>
      <t>и</t>
    </r>
    <r>
      <rPr>
        <b/>
        <sz val="14"/>
        <rFont val="Times New Roman"/>
        <family val="1"/>
      </rPr>
      <t>того доходов</t>
    </r>
  </si>
  <si>
    <t xml:space="preserve">   за 2008 год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</si>
  <si>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</si>
  <si>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1 06 01030 00 0000 110</t>
  </si>
  <si>
    <t>1 06 060131 00 0000 110</t>
  </si>
  <si>
    <t>1 11 05035 10 0000 120</t>
  </si>
  <si>
    <t>1 130000 00 0000 000</t>
  </si>
  <si>
    <t xml:space="preserve">Доходы от оказания платных услуг и компенсации затрат  государства </t>
  </si>
  <si>
    <t xml:space="preserve">1 13 03 000 00 0000130 </t>
  </si>
  <si>
    <t xml:space="preserve">Прочие доходы от оказания платных услуг </t>
  </si>
  <si>
    <r>
      <t>№ 25          от  " 23 "  июня       2008г</t>
    </r>
    <r>
      <rPr>
        <sz val="10"/>
        <rFont val="Times New Roman"/>
        <family val="1"/>
      </rPr>
      <t>.</t>
    </r>
  </si>
  <si>
    <t xml:space="preserve">Исполнено за 2008 год </t>
  </si>
  <si>
    <t>% выпол к годовому плану 2008г</t>
  </si>
  <si>
    <t xml:space="preserve"> 1 13 03000 00 0000 000</t>
  </si>
  <si>
    <t xml:space="preserve"> 1 13 38000 00 0000 130</t>
  </si>
  <si>
    <t>Доходы от оказания платных услу и компенсации  затрат государству</t>
  </si>
  <si>
    <t xml:space="preserve">Прочие   доходы от оказания платных услуг </t>
  </si>
  <si>
    <t>Субвенции бюджетам на осуществление полномочий вопросов местного значения</t>
  </si>
  <si>
    <t>Уточн план    на 2008 г тыс руб</t>
  </si>
  <si>
    <r>
      <t>№               от  " 12  "   февраля    2009г</t>
    </r>
    <r>
      <rPr>
        <sz val="10"/>
        <rFont val="Times New Roman"/>
        <family val="1"/>
      </rPr>
      <t>.</t>
    </r>
  </si>
  <si>
    <t>Транспортный налог</t>
  </si>
  <si>
    <t>1 06 00000 00 0000 110</t>
  </si>
  <si>
    <t>1 06 04 0 110 02 1 000 110</t>
  </si>
  <si>
    <t xml:space="preserve"> 1 11 09045 10 0000 120</t>
  </si>
  <si>
    <t xml:space="preserve">Доходы от продажи материальных и нематтериальных активов </t>
  </si>
  <si>
    <t>1 14 00000 00 0000 430</t>
  </si>
  <si>
    <t>1 14 06014 10 0000 430</t>
  </si>
  <si>
    <t>Доходы от продажи земельных участков, государственная   собственность  на которые  в пределах поселения</t>
  </si>
  <si>
    <t xml:space="preserve">   План на  2009 год</t>
  </si>
  <si>
    <t xml:space="preserve">                      Поступление </t>
  </si>
  <si>
    <t>1 13 03050 10 0000 130</t>
  </si>
  <si>
    <t>1 17 0105010 0000 180</t>
  </si>
  <si>
    <t>Прочие неналоговые поступления, зачисляемые в бюджет поселения</t>
  </si>
  <si>
    <t>доходов   в бюджет  Рождественского сельского поселения   за 6 месяцев  2009 г</t>
  </si>
  <si>
    <t>План               на 6 мес 2009г               тыс руб</t>
  </si>
  <si>
    <t>Исполнено за 6 мес 2009г тыс руб</t>
  </si>
  <si>
    <t xml:space="preserve">      % выполнения  к плану 6 мес  2009г</t>
  </si>
  <si>
    <t>Прочие доходы от оказания платных услуг и компенсации затрат государства (в т ч найм)</t>
  </si>
  <si>
    <t>Дотации на выравнивания уровня бюджетной обеспеченности на  покрытие  расходов (ГМР)</t>
  </si>
  <si>
    <t xml:space="preserve">Прочие доходы от оказания платных услуг и компенсации затрат государства </t>
  </si>
  <si>
    <t>1 13 03050 10 0517 130</t>
  </si>
  <si>
    <r>
      <t>№           от   "14  "  июля     2009г</t>
    </r>
    <r>
      <rPr>
        <sz val="10"/>
        <rFont val="Times New Roman"/>
        <family val="1"/>
      </rPr>
      <t>.</t>
    </r>
  </si>
  <si>
    <t>202  04 9991 00000 151</t>
  </si>
  <si>
    <t>Прочие межбюджетные трансферты, передаваемые бюджетам поселений</t>
  </si>
  <si>
    <t xml:space="preserve">   План на  2010 год</t>
  </si>
  <si>
    <t>доходов   в бюджет  Рождественского сельского поселения   за 1 квартал  2010г</t>
  </si>
  <si>
    <t>План               на 1 кварт 2010г               тыс руб</t>
  </si>
  <si>
    <t>Исполнено за 1 кварт 2010г тыс руб</t>
  </si>
  <si>
    <t xml:space="preserve">      % выполнения  к плану 1 кв              2010г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</si>
  <si>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</si>
  <si>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</si>
  <si>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</si>
  <si>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>1 11 09045 10 0111  120</t>
  </si>
  <si>
    <r>
      <t>№           о т "22   " апреля     2010г</t>
    </r>
    <r>
      <rPr>
        <sz val="10"/>
        <rFont val="Times New Roman"/>
        <family val="1"/>
      </rPr>
      <t>.</t>
    </r>
  </si>
  <si>
    <r>
      <t>№           о т "   "             2010г</t>
    </r>
    <r>
      <rPr>
        <sz val="10"/>
        <rFont val="Times New Roman"/>
        <family val="1"/>
      </rPr>
      <t>.</t>
    </r>
  </si>
  <si>
    <t>доходов   в бюджет  Рождественского сельского поселения   за  6 мес   2010г</t>
  </si>
  <si>
    <t>План               на 6 мес 2010г               тыс руб</t>
  </si>
  <si>
    <t>Исполнено за 6 мес  2010г тыс руб</t>
  </si>
  <si>
    <t xml:space="preserve">      % выпол  к плану 6 мес              2010г</t>
  </si>
  <si>
    <t xml:space="preserve">   План на  2011 год</t>
  </si>
  <si>
    <t>План               на 1 кварт 2011г               тыс руб</t>
  </si>
  <si>
    <t xml:space="preserve">      % выполнения  к плану 1 кв              2011г</t>
  </si>
  <si>
    <t>Исполнено за 1 кварт 2011г тыс руб</t>
  </si>
  <si>
    <t xml:space="preserve"> 1 13 0000000 0000 000</t>
  </si>
  <si>
    <t>1 13 03050 10 0000  130</t>
  </si>
  <si>
    <t>113 03050 10 0517 130</t>
  </si>
  <si>
    <r>
      <t>№           о т " 20 " апреля     2011г</t>
    </r>
    <r>
      <rPr>
        <sz val="10"/>
        <rFont val="Times New Roman"/>
        <family val="1"/>
      </rPr>
      <t>.</t>
    </r>
  </si>
  <si>
    <t>План               на 6 мес 2011г               тыс руб</t>
  </si>
  <si>
    <t xml:space="preserve">      % выполнения  к плану 6 мес              2011г</t>
  </si>
  <si>
    <t>Исполнено за 6 мес 2011г тыс руб</t>
  </si>
  <si>
    <t>1 11 0904 51 00000  120</t>
  </si>
  <si>
    <t>Дотации от других бюджетов бюджетной системы Российской Федерации(Обл)</t>
  </si>
  <si>
    <t>Дотации от других бюджетов бюджетной системы Российской Федерации(ГМР)</t>
  </si>
  <si>
    <t xml:space="preserve">   202 04 999  91 0000 151</t>
  </si>
  <si>
    <t>доходов   в бюджет  Рождественского сельского поселения   за 6 месяцев 2011г</t>
  </si>
  <si>
    <r>
      <t>№           о т "     01  "  сентября     2011г</t>
    </r>
    <r>
      <rPr>
        <sz val="10"/>
        <rFont val="Times New Roman"/>
        <family val="1"/>
      </rPr>
      <t>.</t>
    </r>
  </si>
  <si>
    <t>2 02 02999 10 0000 151</t>
  </si>
  <si>
    <t>Прочие  субсидии бюджетам</t>
  </si>
  <si>
    <r>
      <t>№           о т "  01   "  ноября      2011г</t>
    </r>
    <r>
      <rPr>
        <sz val="10"/>
        <rFont val="Times New Roman"/>
        <family val="1"/>
      </rPr>
      <t>.</t>
    </r>
  </si>
  <si>
    <t>доходов   в бюджет  Рождественского сельского поселения   за 10месяцев 2011г</t>
  </si>
  <si>
    <t>Исполнено за 10 мес 2011г тыс руб</t>
  </si>
  <si>
    <t xml:space="preserve">      % выполнения  к плану 10 мес              2011г</t>
  </si>
  <si>
    <r>
      <t>№           о т "  01   "  декабря      2011г</t>
    </r>
    <r>
      <rPr>
        <sz val="10"/>
        <rFont val="Times New Roman"/>
        <family val="1"/>
      </rPr>
      <t>.</t>
    </r>
  </si>
  <si>
    <t>Исполнено за11 мес 2011г тыс руб</t>
  </si>
  <si>
    <t xml:space="preserve">      % выполнения  к плану 11 мес              2011г</t>
  </si>
  <si>
    <t>Невыясненые поступления</t>
  </si>
  <si>
    <t>доходов   в бюджет  Рождественского сельского поселения   за 11месяцев 2011г</t>
  </si>
  <si>
    <r>
      <t>№           о т "  16   "  декабря      2011г</t>
    </r>
    <r>
      <rPr>
        <sz val="10"/>
        <rFont val="Times New Roman"/>
        <family val="1"/>
      </rPr>
      <t>.</t>
    </r>
  </si>
  <si>
    <t>(отк +,-)</t>
  </si>
  <si>
    <t>доходов   в бюджет  Рождественского сельского поселения   за  2011г</t>
  </si>
  <si>
    <t xml:space="preserve">      % выполнения  к плану              2011г</t>
  </si>
  <si>
    <t>Субвенции бюджетам на выполнение передаваемых полномочий субъектов Российской Федерации</t>
  </si>
  <si>
    <t>202 03 02 410 0000 151</t>
  </si>
  <si>
    <t>Исполнено за 2011г                 тыс руб</t>
  </si>
  <si>
    <r>
      <t>№   4        о т " 26   "  января      2012г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</si>
</sst>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right" vertical="distributed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right" vertical="distributed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left" vertical="distributed"/>
    </xf>
    <xf numFmtId="0" fontId="1" fillId="0" borderId="9" xfId="0" applyFont="1" applyBorder="1" applyAlignment="1">
      <alignment horizontal="right" vertical="distributed"/>
    </xf>
    <xf numFmtId="0" fontId="1" fillId="0" borderId="8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8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horizontal="right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right"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right" vertical="distributed"/>
    </xf>
    <xf numFmtId="0" fontId="6" fillId="0" borderId="8" xfId="0" applyFont="1" applyBorder="1" applyAlignment="1">
      <alignment horizontal="right" vertical="distributed"/>
    </xf>
    <xf numFmtId="0" fontId="5" fillId="0" borderId="14" xfId="0" applyFont="1" applyBorder="1" applyAlignment="1">
      <alignment horizontal="right" vertical="distributed"/>
    </xf>
    <xf numFmtId="0" fontId="6" fillId="0" borderId="14" xfId="0" applyFont="1" applyBorder="1" applyAlignment="1">
      <alignment horizontal="right" vertical="distributed"/>
    </xf>
    <xf numFmtId="0" fontId="6" fillId="0" borderId="15" xfId="0" applyFont="1" applyBorder="1" applyAlignment="1">
      <alignment horizontal="right" vertical="distributed"/>
    </xf>
    <xf numFmtId="0" fontId="5" fillId="0" borderId="13" xfId="0" applyFont="1" applyBorder="1" applyAlignment="1">
      <alignment horizontal="right" vertical="distributed"/>
    </xf>
    <xf numFmtId="0" fontId="1" fillId="0" borderId="8" xfId="0" applyFont="1" applyBorder="1" applyAlignment="1">
      <alignment horizontal="left" vertical="distributed" wrapText="1"/>
    </xf>
    <xf numFmtId="0" fontId="5" fillId="2" borderId="16" xfId="0" applyFont="1" applyFill="1" applyBorder="1" applyAlignment="1">
      <alignment horizontal="right" vertical="distributed"/>
    </xf>
    <xf numFmtId="0" fontId="5" fillId="2" borderId="14" xfId="0" applyFont="1" applyFill="1" applyBorder="1" applyAlignment="1">
      <alignment horizontal="right" vertical="distributed"/>
    </xf>
    <xf numFmtId="0" fontId="5" fillId="2" borderId="8" xfId="0" applyFont="1" applyFill="1" applyBorder="1" applyAlignment="1">
      <alignment horizontal="right" vertical="distributed"/>
    </xf>
    <xf numFmtId="0" fontId="7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0" fontId="4" fillId="0" borderId="8" xfId="0" applyFont="1" applyBorder="1" applyAlignment="1">
      <alignment horizontal="right"/>
    </xf>
    <xf numFmtId="0" fontId="2" fillId="0" borderId="0" xfId="0" applyFont="1" applyAlignment="1">
      <alignment/>
    </xf>
    <xf numFmtId="176" fontId="5" fillId="2" borderId="8" xfId="0" applyNumberFormat="1" applyFont="1" applyFill="1" applyBorder="1" applyAlignment="1">
      <alignment horizontal="right" vertical="distributed"/>
    </xf>
    <xf numFmtId="12" fontId="1" fillId="0" borderId="7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7" fillId="0" borderId="8" xfId="0" applyFont="1" applyBorder="1" applyAlignment="1">
      <alignment wrapText="1"/>
    </xf>
    <xf numFmtId="0" fontId="2" fillId="0" borderId="13" xfId="0" applyFont="1" applyBorder="1" applyAlignment="1">
      <alignment horizontal="center" vertical="distributed"/>
    </xf>
    <xf numFmtId="0" fontId="5" fillId="3" borderId="16" xfId="0" applyFont="1" applyFill="1" applyBorder="1" applyAlignment="1">
      <alignment horizontal="right" vertical="distributed"/>
    </xf>
    <xf numFmtId="176" fontId="5" fillId="3" borderId="8" xfId="0" applyNumberFormat="1" applyFont="1" applyFill="1" applyBorder="1" applyAlignment="1">
      <alignment horizontal="right" vertical="distributed"/>
    </xf>
    <xf numFmtId="0" fontId="5" fillId="3" borderId="14" xfId="0" applyFont="1" applyFill="1" applyBorder="1" applyAlignment="1">
      <alignment horizontal="right" vertical="distributed"/>
    </xf>
    <xf numFmtId="0" fontId="6" fillId="3" borderId="14" xfId="0" applyFont="1" applyFill="1" applyBorder="1" applyAlignment="1">
      <alignment horizontal="right" vertical="distributed"/>
    </xf>
    <xf numFmtId="0" fontId="6" fillId="3" borderId="8" xfId="0" applyFont="1" applyFill="1" applyBorder="1" applyAlignment="1">
      <alignment horizontal="right" vertical="distributed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right" vertical="distributed"/>
    </xf>
    <xf numFmtId="0" fontId="7" fillId="3" borderId="8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  <xf numFmtId="0" fontId="6" fillId="3" borderId="15" xfId="0" applyFont="1" applyFill="1" applyBorder="1" applyAlignment="1">
      <alignment horizontal="right" vertical="distributed"/>
    </xf>
    <xf numFmtId="0" fontId="5" fillId="3" borderId="13" xfId="0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left" vertical="distributed"/>
    </xf>
    <xf numFmtId="49" fontId="1" fillId="0" borderId="10" xfId="0" applyNumberFormat="1" applyFont="1" applyBorder="1" applyAlignment="1">
      <alignment horizontal="center" vertical="distributed"/>
    </xf>
    <xf numFmtId="176" fontId="6" fillId="3" borderId="8" xfId="0" applyNumberFormat="1" applyFont="1" applyFill="1" applyBorder="1" applyAlignment="1">
      <alignment horizontal="right" vertical="distributed"/>
    </xf>
    <xf numFmtId="176" fontId="6" fillId="2" borderId="8" xfId="0" applyNumberFormat="1" applyFont="1" applyFill="1" applyBorder="1" applyAlignment="1">
      <alignment horizontal="right" vertical="distributed"/>
    </xf>
    <xf numFmtId="176" fontId="5" fillId="3" borderId="14" xfId="0" applyNumberFormat="1" applyFont="1" applyFill="1" applyBorder="1" applyAlignment="1">
      <alignment horizontal="right" vertical="distributed"/>
    </xf>
    <xf numFmtId="176" fontId="5" fillId="3" borderId="16" xfId="0" applyNumberFormat="1" applyFont="1" applyFill="1" applyBorder="1" applyAlignment="1">
      <alignment horizontal="right" vertical="distributed"/>
    </xf>
    <xf numFmtId="176" fontId="6" fillId="3" borderId="14" xfId="0" applyNumberFormat="1" applyFont="1" applyFill="1" applyBorder="1" applyAlignment="1">
      <alignment horizontal="right" vertical="distributed"/>
    </xf>
    <xf numFmtId="176" fontId="6" fillId="3" borderId="15" xfId="0" applyNumberFormat="1" applyFont="1" applyFill="1" applyBorder="1" applyAlignment="1">
      <alignment horizontal="right" vertical="distributed"/>
    </xf>
    <xf numFmtId="176" fontId="5" fillId="3" borderId="13" xfId="0" applyNumberFormat="1" applyFont="1" applyFill="1" applyBorder="1" applyAlignment="1">
      <alignment horizontal="right" vertical="distributed"/>
    </xf>
    <xf numFmtId="0" fontId="2" fillId="0" borderId="4" xfId="0" applyFont="1" applyBorder="1" applyAlignment="1">
      <alignment horizontal="left" vertical="distributed"/>
    </xf>
    <xf numFmtId="0" fontId="2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left" vertical="distributed"/>
    </xf>
    <xf numFmtId="0" fontId="3" fillId="0" borderId="7" xfId="0" applyFont="1" applyBorder="1" applyAlignment="1">
      <alignment horizontal="left" vertical="distributed"/>
    </xf>
    <xf numFmtId="12" fontId="1" fillId="0" borderId="7" xfId="0" applyNumberFormat="1" applyFont="1" applyBorder="1" applyAlignment="1">
      <alignment horizontal="left" vertical="distributed"/>
    </xf>
    <xf numFmtId="3" fontId="1" fillId="0" borderId="7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49" fontId="1" fillId="0" borderId="10" xfId="0" applyNumberFormat="1" applyFont="1" applyBorder="1" applyAlignment="1">
      <alignment horizontal="left" vertical="distributed"/>
    </xf>
    <xf numFmtId="0" fontId="2" fillId="0" borderId="13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8" fillId="0" borderId="0" xfId="0" applyFont="1" applyAlignment="1">
      <alignment/>
    </xf>
    <xf numFmtId="0" fontId="10" fillId="0" borderId="8" xfId="0" applyFont="1" applyBorder="1" applyAlignment="1">
      <alignment horizontal="left" vertical="distributed"/>
    </xf>
    <xf numFmtId="0" fontId="2" fillId="0" borderId="8" xfId="0" applyFont="1" applyBorder="1" applyAlignment="1">
      <alignment horizontal="left" vertical="distributed"/>
    </xf>
    <xf numFmtId="0" fontId="7" fillId="3" borderId="8" xfId="0" applyFont="1" applyFill="1" applyBorder="1" applyAlignment="1">
      <alignment/>
    </xf>
    <xf numFmtId="0" fontId="11" fillId="0" borderId="0" xfId="0" applyFont="1" applyAlignment="1">
      <alignment/>
    </xf>
    <xf numFmtId="176" fontId="6" fillId="4" borderId="14" xfId="0" applyNumberFormat="1" applyFont="1" applyFill="1" applyBorder="1" applyAlignment="1">
      <alignment horizontal="right" vertical="distributed"/>
    </xf>
    <xf numFmtId="176" fontId="6" fillId="2" borderId="14" xfId="0" applyNumberFormat="1" applyFont="1" applyFill="1" applyBorder="1" applyAlignment="1">
      <alignment horizontal="right" vertical="distributed"/>
    </xf>
    <xf numFmtId="176" fontId="6" fillId="5" borderId="14" xfId="0" applyNumberFormat="1" applyFont="1" applyFill="1" applyBorder="1" applyAlignment="1">
      <alignment horizontal="right" vertical="distributed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right" vertical="distributed"/>
    </xf>
    <xf numFmtId="0" fontId="2" fillId="0" borderId="8" xfId="0" applyFont="1" applyBorder="1" applyAlignment="1">
      <alignment horizontal="left" vertical="center" wrapText="1"/>
    </xf>
    <xf numFmtId="176" fontId="5" fillId="2" borderId="14" xfId="0" applyNumberFormat="1" applyFont="1" applyFill="1" applyBorder="1" applyAlignment="1">
      <alignment horizontal="right" vertical="distributed"/>
    </xf>
    <xf numFmtId="0" fontId="6" fillId="0" borderId="14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1" fillId="0" borderId="8" xfId="0" applyFont="1" applyBorder="1" applyAlignment="1">
      <alignment horizontal="center" wrapText="1"/>
    </xf>
    <xf numFmtId="0" fontId="1" fillId="6" borderId="7" xfId="0" applyFont="1" applyFill="1" applyBorder="1" applyAlignment="1">
      <alignment horizontal="center" vertical="distributed"/>
    </xf>
    <xf numFmtId="0" fontId="1" fillId="6" borderId="11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right" vertical="distributed"/>
    </xf>
    <xf numFmtId="0" fontId="6" fillId="6" borderId="8" xfId="0" applyFont="1" applyFill="1" applyBorder="1" applyAlignment="1">
      <alignment horizontal="right" vertical="distributed"/>
    </xf>
    <xf numFmtId="0" fontId="6" fillId="6" borderId="8" xfId="0" applyFont="1" applyFill="1" applyBorder="1" applyAlignment="1">
      <alignment vertical="center"/>
    </xf>
    <xf numFmtId="176" fontId="5" fillId="6" borderId="8" xfId="0" applyNumberFormat="1" applyFont="1" applyFill="1" applyBorder="1" applyAlignment="1">
      <alignment horizontal="right" vertical="distributed"/>
    </xf>
    <xf numFmtId="0" fontId="1" fillId="6" borderId="10" xfId="0" applyFont="1" applyFill="1" applyBorder="1" applyAlignment="1">
      <alignment horizontal="center" vertical="distributed"/>
    </xf>
    <xf numFmtId="0" fontId="6" fillId="6" borderId="15" xfId="0" applyFont="1" applyFill="1" applyBorder="1" applyAlignment="1">
      <alignment horizontal="right" vertical="distributed"/>
    </xf>
    <xf numFmtId="0" fontId="6" fillId="6" borderId="8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7" xfId="0" applyFont="1" applyBorder="1" applyAlignment="1">
      <alignment horizontal="center" vertical="distributed"/>
    </xf>
    <xf numFmtId="0" fontId="12" fillId="0" borderId="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right" vertical="distributed"/>
    </xf>
    <xf numFmtId="0" fontId="13" fillId="0" borderId="8" xfId="0" applyFont="1" applyBorder="1" applyAlignment="1">
      <alignment horizontal="right" vertical="distributed"/>
    </xf>
    <xf numFmtId="0" fontId="13" fillId="0" borderId="8" xfId="0" applyFont="1" applyBorder="1" applyAlignment="1">
      <alignment/>
    </xf>
    <xf numFmtId="176" fontId="14" fillId="2" borderId="8" xfId="0" applyNumberFormat="1" applyFont="1" applyFill="1" applyBorder="1" applyAlignment="1">
      <alignment horizontal="right" vertical="distributed"/>
    </xf>
    <xf numFmtId="176" fontId="13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" fillId="3" borderId="17" xfId="0" applyFont="1" applyFill="1" applyBorder="1" applyAlignment="1">
      <alignment horizontal="center" vertical="distributed"/>
    </xf>
    <xf numFmtId="0" fontId="1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right" vertical="distributed"/>
    </xf>
    <xf numFmtId="0" fontId="6" fillId="3" borderId="19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right" vertical="distributed"/>
    </xf>
    <xf numFmtId="0" fontId="6" fillId="5" borderId="14" xfId="0" applyFont="1" applyFill="1" applyBorder="1" applyAlignment="1">
      <alignment horizontal="right" vertical="distributed"/>
    </xf>
    <xf numFmtId="0" fontId="13" fillId="5" borderId="14" xfId="0" applyFont="1" applyFill="1" applyBorder="1" applyAlignment="1">
      <alignment horizontal="right" vertical="distributed"/>
    </xf>
    <xf numFmtId="0" fontId="6" fillId="5" borderId="15" xfId="0" applyFont="1" applyFill="1" applyBorder="1" applyAlignment="1">
      <alignment horizontal="right" vertical="distributed"/>
    </xf>
    <xf numFmtId="176" fontId="5" fillId="5" borderId="13" xfId="0" applyNumberFormat="1" applyFont="1" applyFill="1" applyBorder="1" applyAlignment="1">
      <alignment horizontal="right" vertical="distributed"/>
    </xf>
    <xf numFmtId="176" fontId="5" fillId="5" borderId="14" xfId="0" applyNumberFormat="1" applyFont="1" applyFill="1" applyBorder="1" applyAlignment="1">
      <alignment horizontal="right" vertical="distributed"/>
    </xf>
    <xf numFmtId="176" fontId="5" fillId="5" borderId="16" xfId="0" applyNumberFormat="1" applyFont="1" applyFill="1" applyBorder="1" applyAlignment="1">
      <alignment horizontal="right" vertical="distributed"/>
    </xf>
    <xf numFmtId="0" fontId="13" fillId="3" borderId="8" xfId="0" applyFont="1" applyFill="1" applyBorder="1" applyAlignment="1">
      <alignment vertical="center"/>
    </xf>
    <xf numFmtId="176" fontId="5" fillId="5" borderId="8" xfId="0" applyNumberFormat="1" applyFont="1" applyFill="1" applyBorder="1" applyAlignment="1">
      <alignment horizontal="right" vertical="distributed"/>
    </xf>
    <xf numFmtId="0" fontId="13" fillId="0" borderId="14" xfId="0" applyFont="1" applyBorder="1" applyAlignment="1">
      <alignment vertical="center"/>
    </xf>
    <xf numFmtId="176" fontId="2" fillId="5" borderId="16" xfId="0" applyNumberFormat="1" applyFont="1" applyFill="1" applyBorder="1" applyAlignment="1">
      <alignment horizontal="right" vertical="distributed"/>
    </xf>
    <xf numFmtId="176" fontId="2" fillId="2" borderId="8" xfId="0" applyNumberFormat="1" applyFont="1" applyFill="1" applyBorder="1" applyAlignment="1">
      <alignment horizontal="right" vertical="distributed"/>
    </xf>
    <xf numFmtId="176" fontId="2" fillId="5" borderId="14" xfId="0" applyNumberFormat="1" applyFont="1" applyFill="1" applyBorder="1" applyAlignment="1">
      <alignment horizontal="right" vertical="distributed"/>
    </xf>
    <xf numFmtId="176" fontId="1" fillId="5" borderId="14" xfId="0" applyNumberFormat="1" applyFont="1" applyFill="1" applyBorder="1" applyAlignment="1">
      <alignment horizontal="right" vertical="distributed"/>
    </xf>
    <xf numFmtId="0" fontId="1" fillId="0" borderId="8" xfId="0" applyFont="1" applyBorder="1" applyAlignment="1">
      <alignment horizontal="right" vertical="distributed"/>
    </xf>
    <xf numFmtId="0" fontId="2" fillId="5" borderId="14" xfId="0" applyFont="1" applyFill="1" applyBorder="1" applyAlignment="1">
      <alignment horizontal="right" vertical="distributed"/>
    </xf>
    <xf numFmtId="0" fontId="2" fillId="0" borderId="14" xfId="0" applyFont="1" applyBorder="1" applyAlignment="1">
      <alignment horizontal="right" vertical="distributed"/>
    </xf>
    <xf numFmtId="0" fontId="1" fillId="5" borderId="14" xfId="0" applyFont="1" applyFill="1" applyBorder="1" applyAlignment="1">
      <alignment horizontal="right" vertical="distributed"/>
    </xf>
    <xf numFmtId="0" fontId="1" fillId="0" borderId="8" xfId="0" applyFont="1" applyBorder="1" applyAlignment="1">
      <alignment vertical="center"/>
    </xf>
    <xf numFmtId="0" fontId="1" fillId="0" borderId="14" xfId="0" applyFont="1" applyBorder="1" applyAlignment="1">
      <alignment horizontal="right" vertical="distributed"/>
    </xf>
    <xf numFmtId="0" fontId="1" fillId="0" borderId="14" xfId="0" applyFont="1" applyBorder="1" applyAlignment="1">
      <alignment vertical="center"/>
    </xf>
    <xf numFmtId="0" fontId="12" fillId="5" borderId="14" xfId="0" applyFont="1" applyFill="1" applyBorder="1" applyAlignment="1">
      <alignment horizontal="right" vertical="distributed"/>
    </xf>
    <xf numFmtId="0" fontId="12" fillId="0" borderId="8" xfId="0" applyFont="1" applyBorder="1" applyAlignment="1">
      <alignment horizontal="right" vertical="distributed"/>
    </xf>
    <xf numFmtId="0" fontId="12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right" vertical="distributed"/>
    </xf>
    <xf numFmtId="0" fontId="1" fillId="3" borderId="8" xfId="0" applyFont="1" applyFill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14" xfId="0" applyFont="1" applyBorder="1" applyAlignment="1">
      <alignment horizontal="right" vertical="distributed"/>
    </xf>
    <xf numFmtId="0" fontId="12" fillId="0" borderId="14" xfId="0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distributed"/>
    </xf>
    <xf numFmtId="0" fontId="2" fillId="2" borderId="14" xfId="0" applyFont="1" applyFill="1" applyBorder="1" applyAlignment="1">
      <alignment horizontal="right" vertical="distributed"/>
    </xf>
    <xf numFmtId="0" fontId="1" fillId="6" borderId="8" xfId="0" applyFont="1" applyFill="1" applyBorder="1" applyAlignment="1">
      <alignment horizontal="right" vertical="distributed"/>
    </xf>
    <xf numFmtId="0" fontId="1" fillId="6" borderId="8" xfId="0" applyFont="1" applyFill="1" applyBorder="1" applyAlignment="1">
      <alignment vertical="center"/>
    </xf>
    <xf numFmtId="0" fontId="1" fillId="5" borderId="15" xfId="0" applyFont="1" applyFill="1" applyBorder="1" applyAlignment="1">
      <alignment horizontal="right" vertical="distributed"/>
    </xf>
    <xf numFmtId="176" fontId="2" fillId="5" borderId="13" xfId="0" applyNumberFormat="1" applyFont="1" applyFill="1" applyBorder="1" applyAlignment="1">
      <alignment horizontal="right" vertical="distributed"/>
    </xf>
    <xf numFmtId="0" fontId="1" fillId="0" borderId="8" xfId="0" applyFont="1" applyBorder="1" applyAlignment="1">
      <alignment horizontal="right" vertical="center"/>
    </xf>
    <xf numFmtId="0" fontId="1" fillId="3" borderId="8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6" fontId="2" fillId="7" borderId="16" xfId="0" applyNumberFormat="1" applyFont="1" applyFill="1" applyBorder="1" applyAlignment="1">
      <alignment horizontal="right" vertical="distributed"/>
    </xf>
    <xf numFmtId="176" fontId="2" fillId="7" borderId="14" xfId="0" applyNumberFormat="1" applyFont="1" applyFill="1" applyBorder="1" applyAlignment="1">
      <alignment horizontal="right" vertical="distributed"/>
    </xf>
    <xf numFmtId="0" fontId="1" fillId="7" borderId="8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distributed"/>
    </xf>
    <xf numFmtId="0" fontId="1" fillId="7" borderId="8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right" vertical="distributed"/>
    </xf>
    <xf numFmtId="0" fontId="12" fillId="7" borderId="8" xfId="0" applyFont="1" applyFill="1" applyBorder="1" applyAlignment="1">
      <alignment vertical="center"/>
    </xf>
    <xf numFmtId="0" fontId="12" fillId="7" borderId="8" xfId="0" applyFont="1" applyFill="1" applyBorder="1" applyAlignment="1">
      <alignment/>
    </xf>
    <xf numFmtId="0" fontId="12" fillId="7" borderId="14" xfId="0" applyFont="1" applyFill="1" applyBorder="1" applyAlignment="1">
      <alignment vertical="center"/>
    </xf>
    <xf numFmtId="176" fontId="12" fillId="7" borderId="8" xfId="0" applyNumberFormat="1" applyFont="1" applyFill="1" applyBorder="1" applyAlignment="1">
      <alignment vertical="center"/>
    </xf>
    <xf numFmtId="0" fontId="1" fillId="7" borderId="8" xfId="0" applyFont="1" applyFill="1" applyBorder="1" applyAlignment="1">
      <alignment vertical="center" wrapText="1"/>
    </xf>
    <xf numFmtId="176" fontId="2" fillId="7" borderId="13" xfId="0" applyNumberFormat="1" applyFont="1" applyFill="1" applyBorder="1" applyAlignment="1">
      <alignment horizontal="right" vertical="distributed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8" borderId="8" xfId="0" applyFill="1" applyBorder="1" applyAlignment="1">
      <alignment/>
    </xf>
    <xf numFmtId="0" fontId="0" fillId="9" borderId="8" xfId="0" applyFont="1" applyFill="1" applyBorder="1" applyAlignment="1">
      <alignment/>
    </xf>
    <xf numFmtId="0" fontId="0" fillId="8" borderId="8" xfId="0" applyFont="1" applyFill="1" applyBorder="1" applyAlignment="1">
      <alignment/>
    </xf>
    <xf numFmtId="0" fontId="0" fillId="9" borderId="8" xfId="0" applyFill="1" applyBorder="1" applyAlignment="1">
      <alignment/>
    </xf>
    <xf numFmtId="0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0" xfId="0" applyFill="1" applyAlignment="1">
      <alignment/>
    </xf>
    <xf numFmtId="0" fontId="0" fillId="10" borderId="8" xfId="0" applyFill="1" applyBorder="1" applyAlignment="1">
      <alignment/>
    </xf>
    <xf numFmtId="0" fontId="1" fillId="0" borderId="17" xfId="0" applyFont="1" applyBorder="1" applyAlignment="1">
      <alignment horizontal="left" vertical="distributed"/>
    </xf>
    <xf numFmtId="0" fontId="1" fillId="0" borderId="18" xfId="0" applyFont="1" applyBorder="1" applyAlignment="1">
      <alignment horizontal="left" vertical="center" wrapText="1"/>
    </xf>
    <xf numFmtId="0" fontId="1" fillId="5" borderId="19" xfId="0" applyFont="1" applyFill="1" applyBorder="1" applyAlignment="1">
      <alignment horizontal="right" vertical="distributed"/>
    </xf>
    <xf numFmtId="0" fontId="1" fillId="7" borderId="19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distributed"/>
    </xf>
    <xf numFmtId="0" fontId="12" fillId="0" borderId="14" xfId="0" applyFont="1" applyBorder="1" applyAlignment="1">
      <alignment horizontal="center" vertical="center" wrapText="1"/>
    </xf>
    <xf numFmtId="176" fontId="1" fillId="7" borderId="8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1" fillId="0" borderId="14" xfId="0" applyFont="1" applyBorder="1" applyAlignment="1">
      <alignment horizontal="left" vertical="distributed"/>
    </xf>
    <xf numFmtId="0" fontId="2" fillId="0" borderId="14" xfId="0" applyFont="1" applyBorder="1" applyAlignment="1">
      <alignment horizontal="left" vertical="distributed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distributed"/>
    </xf>
    <xf numFmtId="0" fontId="1" fillId="0" borderId="14" xfId="0" applyFont="1" applyBorder="1" applyAlignment="1">
      <alignment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right" vertical="distributed"/>
    </xf>
    <xf numFmtId="0" fontId="15" fillId="0" borderId="0" xfId="0" applyFont="1" applyAlignment="1">
      <alignment horizontal="center" vertical="distributed"/>
    </xf>
    <xf numFmtId="0" fontId="16" fillId="0" borderId="0" xfId="0" applyFont="1" applyAlignment="1">
      <alignment/>
    </xf>
    <xf numFmtId="0" fontId="1" fillId="0" borderId="17" xfId="0" applyFont="1" applyBorder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0" fillId="0" borderId="19" xfId="0" applyBorder="1" applyAlignment="1">
      <alignment horizontal="center"/>
    </xf>
    <xf numFmtId="0" fontId="8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1">
      <selection activeCell="J7" sqref="J7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3" width="0.13671875" style="0" customWidth="1"/>
    <col min="4" max="4" width="14.8515625" style="0" customWidth="1"/>
    <col min="5" max="5" width="11.140625" style="0" hidden="1" customWidth="1"/>
    <col min="6" max="6" width="13.140625" style="0" customWidth="1"/>
    <col min="7" max="7" width="10.7109375" style="0" customWidth="1"/>
    <col min="8" max="8" width="7.140625" style="0" hidden="1" customWidth="1"/>
  </cols>
  <sheetData>
    <row r="1" spans="1:5" ht="12.75">
      <c r="A1" s="1"/>
      <c r="B1" s="221" t="s">
        <v>68</v>
      </c>
      <c r="C1" s="221"/>
      <c r="D1" s="221"/>
      <c r="E1" s="2"/>
    </row>
    <row r="2" spans="1:5" ht="12.75">
      <c r="A2" s="221" t="s">
        <v>0</v>
      </c>
      <c r="B2" s="221"/>
      <c r="C2" s="221"/>
      <c r="D2" s="221"/>
      <c r="E2" s="2"/>
    </row>
    <row r="3" spans="1:5" ht="12.75">
      <c r="A3" s="1"/>
      <c r="B3" s="222" t="s">
        <v>191</v>
      </c>
      <c r="C3" s="222"/>
      <c r="D3" s="221"/>
      <c r="E3" s="2"/>
    </row>
    <row r="4" spans="1:5" ht="12.75">
      <c r="A4" s="1"/>
      <c r="B4" s="1"/>
      <c r="C4" s="1"/>
      <c r="D4" s="1"/>
      <c r="E4" s="1"/>
    </row>
    <row r="5" spans="1:7" ht="14.25">
      <c r="A5" s="220" t="s">
        <v>126</v>
      </c>
      <c r="B5" s="220"/>
      <c r="C5" s="220"/>
      <c r="D5" s="220"/>
      <c r="E5" s="217"/>
      <c r="F5" s="218"/>
      <c r="G5" s="218"/>
    </row>
    <row r="6" spans="1:7" ht="21.75" customHeight="1" thickBot="1">
      <c r="A6" s="220" t="s">
        <v>186</v>
      </c>
      <c r="B6" s="220"/>
      <c r="C6" s="220"/>
      <c r="D6" s="220"/>
      <c r="E6" s="220"/>
      <c r="F6" s="220"/>
      <c r="G6" s="220"/>
    </row>
    <row r="7" spans="1:8" ht="67.5" customHeight="1" thickBot="1">
      <c r="A7" s="92" t="s">
        <v>2</v>
      </c>
      <c r="B7" s="91" t="s">
        <v>3</v>
      </c>
      <c r="C7" s="89" t="s">
        <v>185</v>
      </c>
      <c r="D7" s="130" t="s">
        <v>156</v>
      </c>
      <c r="E7" s="130" t="s">
        <v>156</v>
      </c>
      <c r="F7" s="90" t="s">
        <v>190</v>
      </c>
      <c r="G7" s="106" t="s">
        <v>187</v>
      </c>
      <c r="H7" s="185"/>
    </row>
    <row r="8" spans="1:8" ht="12.75">
      <c r="A8" s="6" t="s">
        <v>5</v>
      </c>
      <c r="B8" s="7" t="s">
        <v>6</v>
      </c>
      <c r="C8" s="202"/>
      <c r="D8" s="141">
        <f>D9+D11+D14+D16</f>
        <v>6511.8</v>
      </c>
      <c r="E8" s="141">
        <f>E9+E11+E14+E16</f>
        <v>5861.799999999999</v>
      </c>
      <c r="F8" s="172">
        <f>F9+F11+F14+F16</f>
        <v>6721.9</v>
      </c>
      <c r="G8" s="142">
        <f aca="true" t="shared" si="0" ref="G8:G45">F8/D8*100</f>
        <v>103.2264504438097</v>
      </c>
      <c r="H8" s="186"/>
    </row>
    <row r="9" spans="1:8" ht="12.75">
      <c r="A9" s="9" t="s">
        <v>7</v>
      </c>
      <c r="B9" s="10" t="s">
        <v>8</v>
      </c>
      <c r="C9" s="203"/>
      <c r="D9" s="143">
        <f>D10</f>
        <v>1669.8</v>
      </c>
      <c r="E9" s="143">
        <f>E10</f>
        <v>1979.8</v>
      </c>
      <c r="F9" s="173">
        <f>F10</f>
        <v>1709.8</v>
      </c>
      <c r="G9" s="142">
        <f t="shared" si="0"/>
        <v>102.39549646664273</v>
      </c>
      <c r="H9" s="186"/>
    </row>
    <row r="10" spans="1:8" ht="24.75" customHeight="1">
      <c r="A10" s="12" t="s">
        <v>9</v>
      </c>
      <c r="B10" s="13" t="s">
        <v>10</v>
      </c>
      <c r="C10" s="204"/>
      <c r="D10" s="144">
        <v>1669.8</v>
      </c>
      <c r="E10" s="144">
        <v>1979.8</v>
      </c>
      <c r="F10" s="174">
        <v>1709.8</v>
      </c>
      <c r="G10" s="142">
        <f t="shared" si="0"/>
        <v>102.39549646664273</v>
      </c>
      <c r="H10" s="187"/>
    </row>
    <row r="11" spans="1:8" ht="12.75">
      <c r="A11" s="9" t="s">
        <v>15</v>
      </c>
      <c r="B11" s="10" t="s">
        <v>16</v>
      </c>
      <c r="C11" s="203"/>
      <c r="D11" s="146">
        <f>D12+D13</f>
        <v>3453.6</v>
      </c>
      <c r="E11" s="146">
        <f>E12+E13</f>
        <v>2043.6</v>
      </c>
      <c r="F11" s="175">
        <f>F12+F13</f>
        <v>3527.7</v>
      </c>
      <c r="G11" s="142">
        <f t="shared" si="0"/>
        <v>102.1455872133426</v>
      </c>
      <c r="H11" s="186"/>
    </row>
    <row r="12" spans="1:8" ht="18.75" customHeight="1">
      <c r="A12" s="12" t="s">
        <v>50</v>
      </c>
      <c r="B12" s="13" t="s">
        <v>17</v>
      </c>
      <c r="C12" s="204"/>
      <c r="D12" s="148">
        <v>153.6</v>
      </c>
      <c r="E12" s="148">
        <v>43.6</v>
      </c>
      <c r="F12" s="176">
        <v>178</v>
      </c>
      <c r="G12" s="142">
        <f t="shared" si="0"/>
        <v>115.88541666666667</v>
      </c>
      <c r="H12" s="188"/>
    </row>
    <row r="13" spans="1:8" ht="20.25" customHeight="1">
      <c r="A13" s="9" t="s">
        <v>51</v>
      </c>
      <c r="B13" s="13" t="s">
        <v>18</v>
      </c>
      <c r="C13" s="204"/>
      <c r="D13" s="148">
        <v>3300</v>
      </c>
      <c r="E13" s="148">
        <v>2000</v>
      </c>
      <c r="F13" s="176">
        <v>3349.7</v>
      </c>
      <c r="G13" s="142">
        <f t="shared" si="0"/>
        <v>101.5060606060606</v>
      </c>
      <c r="H13" s="188"/>
    </row>
    <row r="14" spans="1:8" ht="25.5" customHeight="1">
      <c r="A14" s="9" t="s">
        <v>147</v>
      </c>
      <c r="B14" s="83" t="s">
        <v>14</v>
      </c>
      <c r="C14" s="205"/>
      <c r="D14" s="143">
        <v>0.6</v>
      </c>
      <c r="E14" s="143">
        <v>0.6</v>
      </c>
      <c r="F14" s="177">
        <v>0</v>
      </c>
      <c r="G14" s="142">
        <f t="shared" si="0"/>
        <v>0</v>
      </c>
      <c r="H14" s="186"/>
    </row>
    <row r="15" spans="1:8" ht="20.25" customHeight="1">
      <c r="A15" s="9" t="s">
        <v>147</v>
      </c>
      <c r="B15" s="13" t="s">
        <v>14</v>
      </c>
      <c r="C15" s="204"/>
      <c r="D15" s="144">
        <v>0.6</v>
      </c>
      <c r="E15" s="144">
        <v>0.6</v>
      </c>
      <c r="F15" s="177">
        <v>0</v>
      </c>
      <c r="G15" s="142">
        <f t="shared" si="0"/>
        <v>0</v>
      </c>
      <c r="H15" s="186"/>
    </row>
    <row r="16" spans="1:8" ht="20.25" customHeight="1">
      <c r="A16" s="9" t="s">
        <v>118</v>
      </c>
      <c r="B16" s="10" t="s">
        <v>117</v>
      </c>
      <c r="C16" s="203">
        <v>250</v>
      </c>
      <c r="D16" s="143">
        <f>D17</f>
        <v>1387.8</v>
      </c>
      <c r="E16" s="143">
        <f>E17</f>
        <v>1837.8</v>
      </c>
      <c r="F16" s="175">
        <f>F17</f>
        <v>1484.4</v>
      </c>
      <c r="G16" s="142">
        <f t="shared" si="0"/>
        <v>106.9606571552097</v>
      </c>
      <c r="H16" s="186"/>
    </row>
    <row r="17" spans="1:8" ht="20.25" customHeight="1">
      <c r="A17" s="12" t="s">
        <v>119</v>
      </c>
      <c r="B17" s="13" t="s">
        <v>117</v>
      </c>
      <c r="C17" s="199">
        <v>250</v>
      </c>
      <c r="D17" s="144">
        <v>1387.8</v>
      </c>
      <c r="E17" s="144">
        <v>1837.8</v>
      </c>
      <c r="F17" s="177">
        <v>1484.4</v>
      </c>
      <c r="G17" s="142">
        <f t="shared" si="0"/>
        <v>106.9606571552097</v>
      </c>
      <c r="H17" s="189"/>
    </row>
    <row r="18" spans="1:8" ht="48" customHeight="1">
      <c r="A18" s="9" t="s">
        <v>19</v>
      </c>
      <c r="B18" s="96" t="s">
        <v>20</v>
      </c>
      <c r="C18" s="206"/>
      <c r="D18" s="146">
        <f>D19+D22+D23</f>
        <v>2050</v>
      </c>
      <c r="E18" s="146">
        <f>E19+E22+E23</f>
        <v>1700</v>
      </c>
      <c r="F18" s="175">
        <f>F19+F22+F23</f>
        <v>2361.7000000000003</v>
      </c>
      <c r="G18" s="142">
        <f t="shared" si="0"/>
        <v>115.2048780487805</v>
      </c>
      <c r="H18" s="186"/>
    </row>
    <row r="19" spans="1:8" ht="47.25" customHeight="1">
      <c r="A19" s="12" t="s">
        <v>21</v>
      </c>
      <c r="B19" s="95" t="s">
        <v>22</v>
      </c>
      <c r="C19" s="207"/>
      <c r="D19" s="146">
        <f>D20+D21</f>
        <v>1600</v>
      </c>
      <c r="E19" s="146">
        <f>E20+E21</f>
        <v>1300</v>
      </c>
      <c r="F19" s="175">
        <f>F20+F21</f>
        <v>1829.3000000000002</v>
      </c>
      <c r="G19" s="142">
        <f t="shared" si="0"/>
        <v>114.33125000000001</v>
      </c>
      <c r="H19" s="186"/>
    </row>
    <row r="20" spans="1:8" ht="36.75" customHeight="1">
      <c r="A20" s="12" t="s">
        <v>23</v>
      </c>
      <c r="B20" s="95" t="s">
        <v>58</v>
      </c>
      <c r="C20" s="215">
        <v>300</v>
      </c>
      <c r="D20" s="148">
        <v>1300</v>
      </c>
      <c r="E20" s="148">
        <v>1000</v>
      </c>
      <c r="F20" s="178">
        <v>1527.2</v>
      </c>
      <c r="G20" s="142">
        <f t="shared" si="0"/>
        <v>117.47692307692307</v>
      </c>
      <c r="H20" s="190"/>
    </row>
    <row r="21" spans="1:8" ht="30" customHeight="1">
      <c r="A21" s="12" t="s">
        <v>48</v>
      </c>
      <c r="B21" s="13" t="s">
        <v>49</v>
      </c>
      <c r="C21" s="204"/>
      <c r="D21" s="148">
        <v>300</v>
      </c>
      <c r="E21" s="148">
        <v>300</v>
      </c>
      <c r="F21" s="176">
        <v>302.1</v>
      </c>
      <c r="G21" s="142">
        <f t="shared" si="0"/>
        <v>100.70000000000002</v>
      </c>
      <c r="H21" s="187"/>
    </row>
    <row r="22" spans="1:8" ht="37.5" customHeight="1">
      <c r="A22" s="12" t="s">
        <v>120</v>
      </c>
      <c r="B22" s="13" t="s">
        <v>25</v>
      </c>
      <c r="C22" s="210">
        <v>50</v>
      </c>
      <c r="D22" s="148">
        <v>150</v>
      </c>
      <c r="E22" s="148">
        <v>100</v>
      </c>
      <c r="F22" s="178">
        <v>158.8</v>
      </c>
      <c r="G22" s="142">
        <f t="shared" si="0"/>
        <v>105.86666666666666</v>
      </c>
      <c r="H22" s="190"/>
    </row>
    <row r="23" spans="1:8" ht="35.25" customHeight="1">
      <c r="A23" s="117" t="s">
        <v>167</v>
      </c>
      <c r="B23" s="118" t="s">
        <v>146</v>
      </c>
      <c r="C23" s="200"/>
      <c r="D23" s="152">
        <v>300</v>
      </c>
      <c r="E23" s="152">
        <v>300</v>
      </c>
      <c r="F23" s="179">
        <v>373.6</v>
      </c>
      <c r="G23" s="142">
        <f t="shared" si="0"/>
        <v>124.53333333333335</v>
      </c>
      <c r="H23" s="186"/>
    </row>
    <row r="24" spans="1:8" ht="30" customHeight="1">
      <c r="A24" s="9" t="s">
        <v>160</v>
      </c>
      <c r="B24" s="10" t="s">
        <v>27</v>
      </c>
      <c r="C24" s="203"/>
      <c r="D24" s="146">
        <f>D25+D26</f>
        <v>260</v>
      </c>
      <c r="E24" s="146">
        <f>E25+E26</f>
        <v>380</v>
      </c>
      <c r="F24" s="175">
        <f>F26</f>
        <v>254.7</v>
      </c>
      <c r="G24" s="142">
        <f t="shared" si="0"/>
        <v>97.96153846153845</v>
      </c>
      <c r="H24" s="186"/>
    </row>
    <row r="25" spans="1:8" ht="39.75" customHeight="1" hidden="1">
      <c r="A25" s="117"/>
      <c r="B25" s="118"/>
      <c r="C25" s="208"/>
      <c r="D25" s="152"/>
      <c r="E25" s="152"/>
      <c r="F25" s="179"/>
      <c r="G25" s="142" t="e">
        <f t="shared" si="0"/>
        <v>#DIV/0!</v>
      </c>
      <c r="H25" s="186"/>
    </row>
    <row r="26" spans="1:8" ht="43.5" customHeight="1">
      <c r="A26" s="12" t="s">
        <v>162</v>
      </c>
      <c r="B26" s="118" t="s">
        <v>29</v>
      </c>
      <c r="C26" s="200">
        <v>-100</v>
      </c>
      <c r="D26" s="148">
        <v>260</v>
      </c>
      <c r="E26" s="148">
        <v>380</v>
      </c>
      <c r="F26" s="176">
        <v>254.7</v>
      </c>
      <c r="G26" s="142">
        <f t="shared" si="0"/>
        <v>97.96153846153845</v>
      </c>
      <c r="H26" s="187"/>
    </row>
    <row r="27" spans="1:8" ht="1.5" customHeight="1" hidden="1">
      <c r="A27" s="9"/>
      <c r="B27" s="10"/>
      <c r="C27" s="203"/>
      <c r="D27" s="146"/>
      <c r="E27" s="146"/>
      <c r="F27" s="175"/>
      <c r="G27" s="142" t="e">
        <f t="shared" si="0"/>
        <v>#DIV/0!</v>
      </c>
      <c r="H27" s="186"/>
    </row>
    <row r="28" spans="1:10" ht="35.25" customHeight="1" hidden="1">
      <c r="A28" s="117"/>
      <c r="B28" s="118"/>
      <c r="C28" s="208"/>
      <c r="D28" s="152"/>
      <c r="E28" s="152"/>
      <c r="F28" s="180"/>
      <c r="G28" s="142" t="e">
        <f t="shared" si="0"/>
        <v>#DIV/0!</v>
      </c>
      <c r="H28" s="186"/>
      <c r="I28" s="116"/>
      <c r="J28" s="116"/>
    </row>
    <row r="29" spans="1:10" ht="35.25" customHeight="1" hidden="1">
      <c r="A29" s="117"/>
      <c r="B29" s="118"/>
      <c r="C29" s="208"/>
      <c r="D29" s="152"/>
      <c r="E29" s="152"/>
      <c r="F29" s="181"/>
      <c r="G29" s="142" t="e">
        <f t="shared" si="0"/>
        <v>#DIV/0!</v>
      </c>
      <c r="H29" s="186"/>
      <c r="I29" s="116"/>
      <c r="J29" s="116"/>
    </row>
    <row r="30" spans="1:10" ht="35.25" customHeight="1">
      <c r="A30" s="9" t="s">
        <v>122</v>
      </c>
      <c r="B30" s="101" t="s">
        <v>148</v>
      </c>
      <c r="C30" s="209"/>
      <c r="D30" s="146">
        <f>D31</f>
        <v>1072.7</v>
      </c>
      <c r="E30" s="146">
        <f>E31</f>
        <v>685.3</v>
      </c>
      <c r="F30" s="175">
        <f>F31</f>
        <v>1094.3</v>
      </c>
      <c r="G30" s="142">
        <f t="shared" si="0"/>
        <v>102.01361051552158</v>
      </c>
      <c r="H30" s="186"/>
      <c r="I30" s="116"/>
      <c r="J30" s="116"/>
    </row>
    <row r="31" spans="1:8" ht="38.25" customHeight="1">
      <c r="A31" s="12" t="s">
        <v>123</v>
      </c>
      <c r="B31" s="95" t="s">
        <v>124</v>
      </c>
      <c r="C31" s="215">
        <v>400</v>
      </c>
      <c r="D31" s="148">
        <v>1072.7</v>
      </c>
      <c r="E31" s="148">
        <v>685.3</v>
      </c>
      <c r="F31" s="177">
        <v>1094.3</v>
      </c>
      <c r="G31" s="142">
        <f t="shared" si="0"/>
        <v>102.01361051552158</v>
      </c>
      <c r="H31" s="190"/>
    </row>
    <row r="32" spans="1:8" ht="26.25" customHeight="1">
      <c r="A32" s="9" t="s">
        <v>34</v>
      </c>
      <c r="B32" s="10" t="s">
        <v>35</v>
      </c>
      <c r="C32" s="203"/>
      <c r="D32" s="146">
        <f>D33</f>
        <v>277.6</v>
      </c>
      <c r="E32" s="146">
        <f>E33</f>
        <v>677.6</v>
      </c>
      <c r="F32" s="175">
        <f>F33</f>
        <v>274.7</v>
      </c>
      <c r="G32" s="142">
        <f t="shared" si="0"/>
        <v>98.95533141210373</v>
      </c>
      <c r="H32" s="186"/>
    </row>
    <row r="33" spans="1:8" ht="33.75" customHeight="1">
      <c r="A33" s="117" t="s">
        <v>128</v>
      </c>
      <c r="B33" s="118" t="s">
        <v>129</v>
      </c>
      <c r="C33" s="200">
        <v>-100</v>
      </c>
      <c r="D33" s="152">
        <v>277.6</v>
      </c>
      <c r="E33" s="152">
        <v>677.6</v>
      </c>
      <c r="F33" s="182">
        <v>274.7</v>
      </c>
      <c r="G33" s="142">
        <f t="shared" si="0"/>
        <v>98.95533141210373</v>
      </c>
      <c r="H33" s="191"/>
    </row>
    <row r="34" spans="1:8" ht="29.25" customHeight="1">
      <c r="A34" s="9" t="s">
        <v>37</v>
      </c>
      <c r="B34" s="10" t="s">
        <v>38</v>
      </c>
      <c r="C34" s="203"/>
      <c r="D34" s="143">
        <f>D35+D38+D39+D40+D41+D44+D45</f>
        <v>8354.6</v>
      </c>
      <c r="E34" s="143">
        <f>E35+E38+E39+E40+E41+E44+E45</f>
        <v>8336</v>
      </c>
      <c r="F34" s="143">
        <f>F35+F38+F39+F40+F41+F44+F45</f>
        <v>8354.6</v>
      </c>
      <c r="G34" s="142">
        <f t="shared" si="0"/>
        <v>100</v>
      </c>
      <c r="H34" s="186"/>
    </row>
    <row r="35" spans="1:10" ht="41.25" customHeight="1">
      <c r="A35" s="12" t="s">
        <v>53</v>
      </c>
      <c r="B35" s="15" t="s">
        <v>168</v>
      </c>
      <c r="C35" s="210"/>
      <c r="D35" s="143">
        <v>7027.4</v>
      </c>
      <c r="E35" s="143">
        <v>7027.4</v>
      </c>
      <c r="F35" s="176">
        <v>7027.4</v>
      </c>
      <c r="G35" s="142">
        <f t="shared" si="0"/>
        <v>100</v>
      </c>
      <c r="H35" s="186"/>
      <c r="I35" s="193"/>
      <c r="J35" s="193"/>
    </row>
    <row r="36" spans="1:8" ht="1.5" customHeight="1" hidden="1">
      <c r="A36" s="12"/>
      <c r="B36" s="95"/>
      <c r="C36" s="207"/>
      <c r="D36" s="146"/>
      <c r="E36" s="146"/>
      <c r="F36" s="183"/>
      <c r="G36" s="142" t="e">
        <f t="shared" si="0"/>
        <v>#DIV/0!</v>
      </c>
      <c r="H36" s="186"/>
    </row>
    <row r="37" spans="1:8" ht="1.5" customHeight="1" hidden="1">
      <c r="A37" s="12"/>
      <c r="B37" s="95"/>
      <c r="C37" s="207"/>
      <c r="D37" s="146"/>
      <c r="E37" s="146"/>
      <c r="F37" s="183"/>
      <c r="G37" s="142" t="e">
        <f t="shared" si="0"/>
        <v>#DIV/0!</v>
      </c>
      <c r="H37" s="186"/>
    </row>
    <row r="38" spans="1:8" ht="45" customHeight="1">
      <c r="A38" s="12" t="s">
        <v>53</v>
      </c>
      <c r="B38" s="15" t="s">
        <v>169</v>
      </c>
      <c r="C38" s="210"/>
      <c r="D38" s="143">
        <v>1050.1</v>
      </c>
      <c r="E38" s="143">
        <v>1050.1</v>
      </c>
      <c r="F38" s="176">
        <v>1050.1</v>
      </c>
      <c r="G38" s="142">
        <f t="shared" si="0"/>
        <v>100</v>
      </c>
      <c r="H38" s="186"/>
    </row>
    <row r="39" spans="1:8" ht="33" customHeight="1">
      <c r="A39" s="12" t="s">
        <v>173</v>
      </c>
      <c r="B39" s="15" t="s">
        <v>174</v>
      </c>
      <c r="C39" s="210"/>
      <c r="D39" s="143">
        <v>12.5</v>
      </c>
      <c r="E39" s="143">
        <v>10</v>
      </c>
      <c r="F39" s="201">
        <v>12.5</v>
      </c>
      <c r="G39" s="142">
        <f t="shared" si="0"/>
        <v>100</v>
      </c>
      <c r="H39" s="186"/>
    </row>
    <row r="40" spans="1:8" ht="36" customHeight="1">
      <c r="A40" s="12" t="s">
        <v>56</v>
      </c>
      <c r="B40" s="98" t="s">
        <v>57</v>
      </c>
      <c r="C40" s="211"/>
      <c r="D40" s="148">
        <v>164.5</v>
      </c>
      <c r="E40" s="148">
        <v>164.4</v>
      </c>
      <c r="F40" s="183">
        <v>164.5</v>
      </c>
      <c r="G40" s="142">
        <f t="shared" si="0"/>
        <v>100</v>
      </c>
      <c r="H40" s="186"/>
    </row>
    <row r="41" spans="1:8" ht="27.75" customHeight="1">
      <c r="A41" s="73" t="s">
        <v>59</v>
      </c>
      <c r="B41" s="95" t="s">
        <v>60</v>
      </c>
      <c r="C41" s="207"/>
      <c r="D41" s="148">
        <v>66.6</v>
      </c>
      <c r="E41" s="148">
        <v>66.6</v>
      </c>
      <c r="F41" s="176">
        <v>66.6</v>
      </c>
      <c r="G41" s="142">
        <f t="shared" si="0"/>
        <v>100</v>
      </c>
      <c r="H41" s="186"/>
    </row>
    <row r="42" spans="1:8" ht="36.75" customHeight="1" hidden="1" thickBot="1">
      <c r="A42" s="9" t="s">
        <v>41</v>
      </c>
      <c r="B42" s="96" t="s">
        <v>42</v>
      </c>
      <c r="C42" s="206"/>
      <c r="D42" s="146">
        <f>D43+D44</f>
        <v>23.5</v>
      </c>
      <c r="E42" s="146">
        <f>E43+E44</f>
        <v>17.5</v>
      </c>
      <c r="F42" s="175">
        <f>F43+F44</f>
        <v>23.5</v>
      </c>
      <c r="G42" s="142">
        <f t="shared" si="0"/>
        <v>100</v>
      </c>
      <c r="H42" s="186"/>
    </row>
    <row r="43" spans="1:8" ht="26.25" customHeight="1" hidden="1">
      <c r="A43" s="107"/>
      <c r="B43" s="108"/>
      <c r="C43" s="212"/>
      <c r="D43" s="148"/>
      <c r="E43" s="148"/>
      <c r="F43" s="176"/>
      <c r="G43" s="142" t="e">
        <f t="shared" si="0"/>
        <v>#DIV/0!</v>
      </c>
      <c r="H43" s="186"/>
    </row>
    <row r="44" spans="1:8" ht="30" customHeight="1">
      <c r="A44" s="73" t="s">
        <v>170</v>
      </c>
      <c r="B44" s="95" t="s">
        <v>140</v>
      </c>
      <c r="C44" s="215">
        <v>6</v>
      </c>
      <c r="D44" s="216">
        <v>23.5</v>
      </c>
      <c r="E44" s="165">
        <v>17.5</v>
      </c>
      <c r="F44" s="183">
        <v>23.5</v>
      </c>
      <c r="G44" s="142">
        <f t="shared" si="0"/>
        <v>100</v>
      </c>
      <c r="H44" s="192"/>
    </row>
    <row r="45" spans="1:8" ht="40.5" customHeight="1" thickBot="1">
      <c r="A45" s="219" t="s">
        <v>189</v>
      </c>
      <c r="B45" s="95" t="s">
        <v>188</v>
      </c>
      <c r="C45" s="213"/>
      <c r="D45" s="197">
        <v>10</v>
      </c>
      <c r="E45" s="197"/>
      <c r="F45" s="198">
        <v>10</v>
      </c>
      <c r="G45" s="142">
        <f t="shared" si="0"/>
        <v>100</v>
      </c>
      <c r="H45" s="192"/>
    </row>
    <row r="46" spans="1:8" ht="13.5" thickBot="1">
      <c r="A46" s="3"/>
      <c r="B46" s="97" t="s">
        <v>47</v>
      </c>
      <c r="C46" s="214"/>
      <c r="D46" s="166">
        <f>D34+D32+D30+D24+D18+D8</f>
        <v>18526.7</v>
      </c>
      <c r="E46" s="166">
        <f>E34+E32+E30+E27+E18+E8+E24</f>
        <v>17640.699999999997</v>
      </c>
      <c r="F46" s="166">
        <f>F34+F32+F30+F27+F18+F8+F24</f>
        <v>19061.9</v>
      </c>
      <c r="G46" s="142">
        <f>F46/D46*100</f>
        <v>102.88880372651363</v>
      </c>
      <c r="H46" s="186"/>
    </row>
    <row r="47" ht="20.25" customHeight="1">
      <c r="H47" s="190"/>
    </row>
    <row r="48" spans="6:8" ht="21.75" customHeight="1">
      <c r="F48" s="193"/>
      <c r="H48" s="194"/>
    </row>
    <row r="49" ht="12.75">
      <c r="F49" s="193"/>
    </row>
  </sheetData>
  <mergeCells count="5">
    <mergeCell ref="A6:G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D13" sqref="D13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0.140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151</v>
      </c>
      <c r="C3" s="221"/>
      <c r="D3" s="2"/>
    </row>
    <row r="4" spans="1:4" ht="12.75">
      <c r="A4" s="1"/>
      <c r="B4" s="1"/>
      <c r="C4" s="1"/>
      <c r="D4" s="1"/>
    </row>
    <row r="5" spans="1:4" ht="12.75">
      <c r="A5" s="223" t="s">
        <v>126</v>
      </c>
      <c r="B5" s="223"/>
      <c r="C5" s="223"/>
      <c r="D5" s="24"/>
    </row>
    <row r="6" spans="1:6" ht="20.25" customHeight="1" thickBot="1">
      <c r="A6" s="223" t="s">
        <v>152</v>
      </c>
      <c r="B6" s="223"/>
      <c r="C6" s="223"/>
      <c r="D6" s="223"/>
      <c r="E6" s="223"/>
      <c r="F6" s="223"/>
    </row>
    <row r="7" spans="1:6" ht="58.5" customHeight="1" thickBot="1">
      <c r="A7" s="92" t="s">
        <v>2</v>
      </c>
      <c r="B7" s="91" t="s">
        <v>3</v>
      </c>
      <c r="C7" s="130" t="s">
        <v>141</v>
      </c>
      <c r="D7" s="90" t="s">
        <v>153</v>
      </c>
      <c r="E7" s="90" t="s">
        <v>154</v>
      </c>
      <c r="F7" s="106" t="s">
        <v>155</v>
      </c>
    </row>
    <row r="8" spans="1:6" ht="12.75">
      <c r="A8" s="6" t="s">
        <v>5</v>
      </c>
      <c r="B8" s="7" t="s">
        <v>6</v>
      </c>
      <c r="C8" s="137">
        <f>C9+C11+C14+C16</f>
        <v>7532.3</v>
      </c>
      <c r="D8" s="137">
        <f>D9+D11+D16</f>
        <v>1594</v>
      </c>
      <c r="E8" s="137">
        <f>E9+E11+E16+E14</f>
        <v>1452.8</v>
      </c>
      <c r="F8" s="44">
        <f>E8/D8*100</f>
        <v>91.14178168130489</v>
      </c>
    </row>
    <row r="9" spans="1:6" ht="12.75">
      <c r="A9" s="9" t="s">
        <v>7</v>
      </c>
      <c r="B9" s="10" t="s">
        <v>8</v>
      </c>
      <c r="C9" s="136">
        <f>C10</f>
        <v>1912</v>
      </c>
      <c r="D9" s="31">
        <v>453</v>
      </c>
      <c r="E9" s="31">
        <f>E10</f>
        <v>398.2</v>
      </c>
      <c r="F9" s="44">
        <f aca="true" t="shared" si="0" ref="F9:F37">E9/D9*100</f>
        <v>87.9028697571744</v>
      </c>
    </row>
    <row r="10" spans="1:6" ht="24.75" customHeight="1">
      <c r="A10" s="12" t="s">
        <v>9</v>
      </c>
      <c r="B10" s="13" t="s">
        <v>10</v>
      </c>
      <c r="C10" s="88">
        <v>1912</v>
      </c>
      <c r="D10" s="30">
        <v>906.5</v>
      </c>
      <c r="E10" s="93">
        <v>398.2</v>
      </c>
      <c r="F10" s="44">
        <f t="shared" si="0"/>
        <v>43.92719249862107</v>
      </c>
    </row>
    <row r="11" spans="1:6" ht="12.75">
      <c r="A11" s="9" t="s">
        <v>15</v>
      </c>
      <c r="B11" s="10" t="s">
        <v>16</v>
      </c>
      <c r="C11" s="131">
        <f>C12+C13</f>
        <v>3970.3</v>
      </c>
      <c r="D11" s="31">
        <f>D12+D13</f>
        <v>841</v>
      </c>
      <c r="E11" s="31">
        <f>E12+E13</f>
        <v>711.3000000000001</v>
      </c>
      <c r="F11" s="44">
        <f t="shared" si="0"/>
        <v>84.57788347205708</v>
      </c>
    </row>
    <row r="12" spans="1:6" ht="18.75" customHeight="1">
      <c r="A12" s="12" t="s">
        <v>50</v>
      </c>
      <c r="B12" s="13" t="s">
        <v>17</v>
      </c>
      <c r="C12" s="132">
        <v>470.3</v>
      </c>
      <c r="D12" s="30">
        <v>202</v>
      </c>
      <c r="E12" s="94">
        <v>56.1</v>
      </c>
      <c r="F12" s="44">
        <f t="shared" si="0"/>
        <v>27.772277227722775</v>
      </c>
    </row>
    <row r="13" spans="1:6" ht="20.25" customHeight="1">
      <c r="A13" s="9" t="s">
        <v>51</v>
      </c>
      <c r="B13" s="13" t="s">
        <v>18</v>
      </c>
      <c r="C13" s="132">
        <v>3500</v>
      </c>
      <c r="D13" s="30">
        <v>639</v>
      </c>
      <c r="E13" s="94">
        <v>655.2</v>
      </c>
      <c r="F13" s="44">
        <f t="shared" si="0"/>
        <v>102.53521126760563</v>
      </c>
    </row>
    <row r="14" spans="1:6" ht="25.5" customHeight="1">
      <c r="A14" s="9" t="s">
        <v>147</v>
      </c>
      <c r="B14" s="83" t="s">
        <v>14</v>
      </c>
      <c r="C14" s="136">
        <v>1</v>
      </c>
      <c r="D14" s="32">
        <v>0.5</v>
      </c>
      <c r="E14" s="103">
        <v>0.5</v>
      </c>
      <c r="F14" s="44"/>
    </row>
    <row r="15" spans="1:6" ht="20.25" customHeight="1">
      <c r="A15" s="9" t="s">
        <v>147</v>
      </c>
      <c r="B15" s="13" t="s">
        <v>14</v>
      </c>
      <c r="C15" s="88">
        <v>1</v>
      </c>
      <c r="D15" s="32">
        <v>0.5</v>
      </c>
      <c r="E15" s="103">
        <v>0.5</v>
      </c>
      <c r="F15" s="44"/>
    </row>
    <row r="16" spans="1:6" ht="20.25" customHeight="1">
      <c r="A16" s="9" t="s">
        <v>118</v>
      </c>
      <c r="B16" s="10" t="s">
        <v>117</v>
      </c>
      <c r="C16" s="136">
        <f>C17</f>
        <v>1649</v>
      </c>
      <c r="D16" s="31">
        <f>D17</f>
        <v>300</v>
      </c>
      <c r="E16" s="31">
        <f>E17</f>
        <v>342.8</v>
      </c>
      <c r="F16" s="44">
        <f t="shared" si="0"/>
        <v>114.26666666666667</v>
      </c>
    </row>
    <row r="17" spans="1:6" ht="20.25" customHeight="1">
      <c r="A17" s="12" t="s">
        <v>119</v>
      </c>
      <c r="B17" s="13" t="s">
        <v>117</v>
      </c>
      <c r="C17" s="88">
        <v>1649</v>
      </c>
      <c r="D17" s="32">
        <v>300</v>
      </c>
      <c r="E17" s="103">
        <v>342.8</v>
      </c>
      <c r="F17" s="44">
        <f t="shared" si="0"/>
        <v>114.26666666666667</v>
      </c>
    </row>
    <row r="18" spans="1:6" ht="48" customHeight="1">
      <c r="A18" s="9" t="s">
        <v>19</v>
      </c>
      <c r="B18" s="96" t="s">
        <v>20</v>
      </c>
      <c r="C18" s="131">
        <f>C19+C22</f>
        <v>2084.6</v>
      </c>
      <c r="D18" s="131">
        <f>D19+D22</f>
        <v>505</v>
      </c>
      <c r="E18" s="131">
        <f>E19+E22</f>
        <v>187</v>
      </c>
      <c r="F18" s="139">
        <f>F19+F22</f>
        <v>184.31160903851986</v>
      </c>
    </row>
    <row r="19" spans="1:6" ht="54.75" customHeight="1">
      <c r="A19" s="12" t="s">
        <v>21</v>
      </c>
      <c r="B19" s="95" t="s">
        <v>22</v>
      </c>
      <c r="C19" s="131">
        <f>C20+C21</f>
        <v>1600</v>
      </c>
      <c r="D19" s="131">
        <f>D20+D21</f>
        <v>384</v>
      </c>
      <c r="E19" s="131">
        <f>E20+E21</f>
        <v>137.3</v>
      </c>
      <c r="F19" s="139">
        <f>F20+F21</f>
        <v>56.60327570518653</v>
      </c>
    </row>
    <row r="20" spans="1:6" ht="36.75" customHeight="1">
      <c r="A20" s="12" t="s">
        <v>23</v>
      </c>
      <c r="B20" s="95" t="s">
        <v>58</v>
      </c>
      <c r="C20" s="132">
        <v>1320</v>
      </c>
      <c r="D20" s="30">
        <v>314</v>
      </c>
      <c r="E20" s="99">
        <v>125.7</v>
      </c>
      <c r="F20" s="44">
        <f t="shared" si="0"/>
        <v>40.031847133757964</v>
      </c>
    </row>
    <row r="21" spans="1:6" ht="30" customHeight="1">
      <c r="A21" s="12" t="s">
        <v>48</v>
      </c>
      <c r="B21" s="13" t="s">
        <v>49</v>
      </c>
      <c r="C21" s="132">
        <v>280</v>
      </c>
      <c r="D21" s="30">
        <v>70</v>
      </c>
      <c r="E21" s="94">
        <v>11.6</v>
      </c>
      <c r="F21" s="44">
        <f t="shared" si="0"/>
        <v>16.57142857142857</v>
      </c>
    </row>
    <row r="22" spans="1:6" ht="30" customHeight="1">
      <c r="A22" s="9" t="s">
        <v>120</v>
      </c>
      <c r="B22" s="83" t="s">
        <v>25</v>
      </c>
      <c r="C22" s="131">
        <f>C23+C24</f>
        <v>484.6</v>
      </c>
      <c r="D22" s="131">
        <f>D23+D24</f>
        <v>121</v>
      </c>
      <c r="E22" s="131">
        <f>E23+E24</f>
        <v>49.7</v>
      </c>
      <c r="F22" s="44">
        <f>F23+F24</f>
        <v>127.70833333333334</v>
      </c>
    </row>
    <row r="23" spans="1:6" ht="39.75" customHeight="1">
      <c r="A23" s="117" t="s">
        <v>149</v>
      </c>
      <c r="B23" s="118" t="s">
        <v>146</v>
      </c>
      <c r="C23" s="133">
        <v>384.6</v>
      </c>
      <c r="D23" s="120">
        <v>96</v>
      </c>
      <c r="E23" s="138">
        <v>26.6</v>
      </c>
      <c r="F23" s="122">
        <f>E23/D23*100</f>
        <v>27.708333333333336</v>
      </c>
    </row>
    <row r="24" spans="1:6" ht="54" customHeight="1">
      <c r="A24" s="12" t="s">
        <v>120</v>
      </c>
      <c r="B24" s="13" t="s">
        <v>25</v>
      </c>
      <c r="C24" s="132">
        <v>100</v>
      </c>
      <c r="D24" s="53">
        <v>25</v>
      </c>
      <c r="E24" s="105">
        <v>23.1</v>
      </c>
      <c r="F24" s="44">
        <v>100</v>
      </c>
    </row>
    <row r="25" spans="1:6" ht="29.25" customHeight="1">
      <c r="A25" s="9" t="s">
        <v>26</v>
      </c>
      <c r="B25" s="10" t="s">
        <v>27</v>
      </c>
      <c r="C25" s="131">
        <f>C27</f>
        <v>250</v>
      </c>
      <c r="D25" s="131">
        <f>D27</f>
        <v>60</v>
      </c>
      <c r="E25" s="131">
        <f>E27</f>
        <v>52.2</v>
      </c>
      <c r="F25" s="44">
        <f t="shared" si="0"/>
        <v>87</v>
      </c>
    </row>
    <row r="26" spans="1:9" ht="35.25" customHeight="1" hidden="1">
      <c r="A26" s="117"/>
      <c r="B26" s="118"/>
      <c r="C26" s="133"/>
      <c r="D26" s="120"/>
      <c r="E26" s="121"/>
      <c r="F26" s="122"/>
      <c r="H26" s="116"/>
      <c r="I26" s="116"/>
    </row>
    <row r="27" spans="1:9" ht="35.25" customHeight="1">
      <c r="A27" s="117" t="s">
        <v>127</v>
      </c>
      <c r="B27" s="118" t="s">
        <v>29</v>
      </c>
      <c r="C27" s="133">
        <v>250</v>
      </c>
      <c r="D27" s="119">
        <v>60</v>
      </c>
      <c r="E27" s="140">
        <v>52.2</v>
      </c>
      <c r="F27" s="122"/>
      <c r="H27" s="116"/>
      <c r="I27" s="116"/>
    </row>
    <row r="28" spans="1:9" ht="35.25" customHeight="1">
      <c r="A28" s="9" t="s">
        <v>122</v>
      </c>
      <c r="B28" s="101" t="s">
        <v>148</v>
      </c>
      <c r="C28" s="131">
        <f>C29</f>
        <v>500</v>
      </c>
      <c r="D28" s="37">
        <f>D29</f>
        <v>50</v>
      </c>
      <c r="E28" s="104">
        <v>136.3</v>
      </c>
      <c r="F28" s="44">
        <f t="shared" si="0"/>
        <v>272.6</v>
      </c>
      <c r="H28" s="116"/>
      <c r="I28" s="116"/>
    </row>
    <row r="29" spans="1:6" ht="38.25" customHeight="1">
      <c r="A29" s="12" t="s">
        <v>123</v>
      </c>
      <c r="B29" s="95" t="s">
        <v>124</v>
      </c>
      <c r="C29" s="132">
        <v>500</v>
      </c>
      <c r="D29" s="32">
        <v>50</v>
      </c>
      <c r="E29" s="103">
        <v>136.3</v>
      </c>
      <c r="F29" s="44">
        <f t="shared" si="0"/>
        <v>272.6</v>
      </c>
    </row>
    <row r="30" spans="1:6" ht="26.25" customHeight="1">
      <c r="A30" s="9" t="s">
        <v>34</v>
      </c>
      <c r="B30" s="10" t="s">
        <v>35</v>
      </c>
      <c r="C30" s="131">
        <f>C31</f>
        <v>300</v>
      </c>
      <c r="D30" s="37">
        <f>D31</f>
        <v>0</v>
      </c>
      <c r="E30" s="102">
        <f>E31</f>
        <v>500</v>
      </c>
      <c r="F30" s="44"/>
    </row>
    <row r="31" spans="1:6" ht="40.5" customHeight="1">
      <c r="A31" s="117" t="s">
        <v>128</v>
      </c>
      <c r="B31" s="118" t="s">
        <v>129</v>
      </c>
      <c r="C31" s="133">
        <v>300</v>
      </c>
      <c r="D31" s="120">
        <v>0</v>
      </c>
      <c r="E31" s="123">
        <v>500</v>
      </c>
      <c r="F31" s="44"/>
    </row>
    <row r="32" spans="1:6" ht="29.25" customHeight="1">
      <c r="A32" s="9" t="s">
        <v>37</v>
      </c>
      <c r="B32" s="10" t="s">
        <v>38</v>
      </c>
      <c r="C32" s="136">
        <f>C33+C35+C36</f>
        <v>7686.7</v>
      </c>
      <c r="D32" s="136">
        <f>D33+D35+D36</f>
        <v>1506</v>
      </c>
      <c r="E32" s="37">
        <f>E33+E35+E36</f>
        <v>2302.6</v>
      </c>
      <c r="F32" s="44">
        <f t="shared" si="0"/>
        <v>152.89508632138114</v>
      </c>
    </row>
    <row r="33" spans="1:6" ht="36.75" customHeight="1">
      <c r="A33" s="12" t="s">
        <v>53</v>
      </c>
      <c r="B33" s="15" t="s">
        <v>52</v>
      </c>
      <c r="C33" s="136">
        <v>7632</v>
      </c>
      <c r="D33" s="30">
        <v>1492.3</v>
      </c>
      <c r="E33" s="94">
        <v>2092</v>
      </c>
      <c r="F33" s="44">
        <f t="shared" si="0"/>
        <v>140.1862896200496</v>
      </c>
    </row>
    <row r="34" spans="1:6" ht="1.5" customHeight="1" hidden="1">
      <c r="A34" s="12"/>
      <c r="B34" s="95"/>
      <c r="C34" s="131"/>
      <c r="D34" s="29"/>
      <c r="E34" s="99"/>
      <c r="F34" s="44" t="e">
        <f t="shared" si="0"/>
        <v>#DIV/0!</v>
      </c>
    </row>
    <row r="35" spans="1:6" ht="36" customHeight="1">
      <c r="A35" s="12" t="s">
        <v>56</v>
      </c>
      <c r="B35" s="98" t="s">
        <v>57</v>
      </c>
      <c r="C35" s="132"/>
      <c r="D35" s="30"/>
      <c r="E35" s="99">
        <v>196.9</v>
      </c>
      <c r="F35" s="44"/>
    </row>
    <row r="36" spans="1:6" ht="33.75" customHeight="1" thickBot="1">
      <c r="A36" s="73" t="s">
        <v>59</v>
      </c>
      <c r="B36" s="95" t="s">
        <v>60</v>
      </c>
      <c r="C36" s="132">
        <v>54.7</v>
      </c>
      <c r="D36" s="30">
        <v>13.7</v>
      </c>
      <c r="E36" s="94">
        <v>13.7</v>
      </c>
      <c r="F36" s="44">
        <f t="shared" si="0"/>
        <v>100</v>
      </c>
    </row>
    <row r="37" spans="1:6" ht="36.75" customHeight="1" hidden="1" thickBot="1">
      <c r="A37" s="9" t="s">
        <v>41</v>
      </c>
      <c r="B37" s="96" t="s">
        <v>42</v>
      </c>
      <c r="C37" s="131">
        <f>C38+C39</f>
        <v>0</v>
      </c>
      <c r="D37" s="37">
        <f>D38+D39</f>
        <v>0</v>
      </c>
      <c r="E37" s="37">
        <f>E38+E39</f>
        <v>0</v>
      </c>
      <c r="F37" s="44" t="e">
        <f t="shared" si="0"/>
        <v>#DIV/0!</v>
      </c>
    </row>
    <row r="38" spans="1:6" ht="26.25" customHeight="1" hidden="1">
      <c r="A38" s="107"/>
      <c r="B38" s="108"/>
      <c r="C38" s="132"/>
      <c r="D38" s="110"/>
      <c r="E38" s="111"/>
      <c r="F38" s="112"/>
    </row>
    <row r="39" spans="1:6" ht="30" customHeight="1" hidden="1" thickBot="1">
      <c r="A39" s="113"/>
      <c r="B39" s="108"/>
      <c r="C39" s="134"/>
      <c r="D39" s="110"/>
      <c r="E39" s="115"/>
      <c r="F39" s="112"/>
    </row>
    <row r="40" spans="1:6" ht="13.5" thickBot="1">
      <c r="A40" s="3"/>
      <c r="B40" s="97" t="s">
        <v>47</v>
      </c>
      <c r="C40" s="135">
        <f>C32+C30+C28+C25+C18+C8</f>
        <v>18353.600000000002</v>
      </c>
      <c r="D40" s="135">
        <f>D32+D30+D28+D25+D18+D8</f>
        <v>3715</v>
      </c>
      <c r="E40" s="135">
        <f>E32+E30+E28+E25+E18+E8</f>
        <v>4630.9</v>
      </c>
      <c r="F40" s="44">
        <f>E40/D40*100</f>
        <v>124.65410497981158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F36" sqref="F36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0.140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150</v>
      </c>
      <c r="C3" s="221"/>
      <c r="D3" s="2"/>
    </row>
    <row r="4" spans="1:4" ht="12.75">
      <c r="A4" s="1"/>
      <c r="B4" s="1"/>
      <c r="C4" s="1"/>
      <c r="D4" s="1"/>
    </row>
    <row r="5" spans="1:4" ht="12.75">
      <c r="A5" s="223" t="s">
        <v>126</v>
      </c>
      <c r="B5" s="223"/>
      <c r="C5" s="223"/>
      <c r="D5" s="24"/>
    </row>
    <row r="6" spans="1:6" ht="20.25" customHeight="1" thickBot="1">
      <c r="A6" s="223" t="s">
        <v>142</v>
      </c>
      <c r="B6" s="223"/>
      <c r="C6" s="223"/>
      <c r="D6" s="223"/>
      <c r="E6" s="223"/>
      <c r="F6" s="223"/>
    </row>
    <row r="7" spans="1:6" ht="58.5" customHeight="1" thickBot="1">
      <c r="A7" s="92" t="s">
        <v>2</v>
      </c>
      <c r="B7" s="91" t="s">
        <v>3</v>
      </c>
      <c r="C7" s="130" t="s">
        <v>141</v>
      </c>
      <c r="D7" s="90" t="s">
        <v>143</v>
      </c>
      <c r="E7" s="90" t="s">
        <v>144</v>
      </c>
      <c r="F7" s="106" t="s">
        <v>145</v>
      </c>
    </row>
    <row r="8" spans="1:6" ht="12.75">
      <c r="A8" s="6" t="s">
        <v>5</v>
      </c>
      <c r="B8" s="7" t="s">
        <v>6</v>
      </c>
      <c r="C8" s="137">
        <f>C9+C11+C14+C16</f>
        <v>7532.3</v>
      </c>
      <c r="D8" s="137">
        <f>D9+D11+D16</f>
        <v>1492</v>
      </c>
      <c r="E8" s="137">
        <f>E9+E11+E16+E14</f>
        <v>1452.8</v>
      </c>
      <c r="F8" s="44">
        <f aca="true" t="shared" si="0" ref="F8:F13">E8/D8*100</f>
        <v>97.37265415549598</v>
      </c>
    </row>
    <row r="9" spans="1:6" ht="12.75">
      <c r="A9" s="9" t="s">
        <v>7</v>
      </c>
      <c r="B9" s="10" t="s">
        <v>8</v>
      </c>
      <c r="C9" s="136">
        <f>C10</f>
        <v>1912</v>
      </c>
      <c r="D9" s="31">
        <v>453</v>
      </c>
      <c r="E9" s="31">
        <f>E10</f>
        <v>398.2</v>
      </c>
      <c r="F9" s="44">
        <f t="shared" si="0"/>
        <v>87.9028697571744</v>
      </c>
    </row>
    <row r="10" spans="1:6" ht="24.75" customHeight="1">
      <c r="A10" s="12" t="s">
        <v>9</v>
      </c>
      <c r="B10" s="13" t="s">
        <v>10</v>
      </c>
      <c r="C10" s="88">
        <v>1912</v>
      </c>
      <c r="D10" s="30">
        <v>453</v>
      </c>
      <c r="E10" s="93">
        <v>398.2</v>
      </c>
      <c r="F10" s="44">
        <f t="shared" si="0"/>
        <v>87.9028697571744</v>
      </c>
    </row>
    <row r="11" spans="1:6" ht="12.75">
      <c r="A11" s="9" t="s">
        <v>15</v>
      </c>
      <c r="B11" s="10" t="s">
        <v>16</v>
      </c>
      <c r="C11" s="131">
        <f>C12+C13</f>
        <v>3970.3</v>
      </c>
      <c r="D11" s="31">
        <f>D12+D13</f>
        <v>739</v>
      </c>
      <c r="E11" s="31">
        <f>E12+E13</f>
        <v>711.3000000000001</v>
      </c>
      <c r="F11" s="44">
        <f t="shared" si="0"/>
        <v>96.25169147496618</v>
      </c>
    </row>
    <row r="12" spans="1:6" ht="18.75" customHeight="1">
      <c r="A12" s="12" t="s">
        <v>50</v>
      </c>
      <c r="B12" s="13" t="s">
        <v>17</v>
      </c>
      <c r="C12" s="132">
        <v>470.3</v>
      </c>
      <c r="D12" s="30">
        <v>100</v>
      </c>
      <c r="E12" s="94">
        <v>56.1</v>
      </c>
      <c r="F12" s="44">
        <f t="shared" si="0"/>
        <v>56.10000000000001</v>
      </c>
    </row>
    <row r="13" spans="1:6" ht="20.25" customHeight="1">
      <c r="A13" s="9" t="s">
        <v>51</v>
      </c>
      <c r="B13" s="13" t="s">
        <v>18</v>
      </c>
      <c r="C13" s="132">
        <v>3500</v>
      </c>
      <c r="D13" s="30">
        <v>639</v>
      </c>
      <c r="E13" s="94">
        <v>655.2</v>
      </c>
      <c r="F13" s="44">
        <f t="shared" si="0"/>
        <v>102.53521126760563</v>
      </c>
    </row>
    <row r="14" spans="1:6" ht="25.5" customHeight="1">
      <c r="A14" s="9" t="s">
        <v>147</v>
      </c>
      <c r="B14" s="83" t="s">
        <v>14</v>
      </c>
      <c r="C14" s="136">
        <v>1</v>
      </c>
      <c r="D14" s="32">
        <v>0</v>
      </c>
      <c r="E14" s="103">
        <v>0.5</v>
      </c>
      <c r="F14" s="44"/>
    </row>
    <row r="15" spans="1:6" ht="20.25" customHeight="1">
      <c r="A15" s="9" t="s">
        <v>147</v>
      </c>
      <c r="B15" s="13" t="s">
        <v>14</v>
      </c>
      <c r="C15" s="88">
        <v>1</v>
      </c>
      <c r="D15" s="32">
        <v>0</v>
      </c>
      <c r="E15" s="103">
        <v>0.5</v>
      </c>
      <c r="F15" s="44"/>
    </row>
    <row r="16" spans="1:6" ht="20.25" customHeight="1">
      <c r="A16" s="9" t="s">
        <v>118</v>
      </c>
      <c r="B16" s="10" t="s">
        <v>117</v>
      </c>
      <c r="C16" s="136">
        <f>C17</f>
        <v>1649</v>
      </c>
      <c r="D16" s="31">
        <f>D17</f>
        <v>300</v>
      </c>
      <c r="E16" s="31">
        <f>E17</f>
        <v>342.8</v>
      </c>
      <c r="F16" s="44">
        <f>E16/D16*100</f>
        <v>114.26666666666667</v>
      </c>
    </row>
    <row r="17" spans="1:6" ht="20.25" customHeight="1">
      <c r="A17" s="12" t="s">
        <v>119</v>
      </c>
      <c r="B17" s="13" t="s">
        <v>117</v>
      </c>
      <c r="C17" s="88">
        <v>1649</v>
      </c>
      <c r="D17" s="32">
        <v>300</v>
      </c>
      <c r="E17" s="103">
        <v>342.8</v>
      </c>
      <c r="F17" s="44">
        <f>E17/D17*100</f>
        <v>114.26666666666667</v>
      </c>
    </row>
    <row r="18" spans="1:6" ht="48" customHeight="1">
      <c r="A18" s="9" t="s">
        <v>19</v>
      </c>
      <c r="B18" s="96" t="s">
        <v>20</v>
      </c>
      <c r="C18" s="131">
        <f>C19+C22</f>
        <v>2084.6</v>
      </c>
      <c r="D18" s="131">
        <f>D19+D22</f>
        <v>505</v>
      </c>
      <c r="E18" s="131">
        <f>E19+E22</f>
        <v>187</v>
      </c>
      <c r="F18" s="139">
        <f>F19+F22</f>
        <v>184.31160903851986</v>
      </c>
    </row>
    <row r="19" spans="1:6" ht="54.75" customHeight="1">
      <c r="A19" s="12" t="s">
        <v>21</v>
      </c>
      <c r="B19" s="95" t="s">
        <v>22</v>
      </c>
      <c r="C19" s="131">
        <f>C20+C21</f>
        <v>1600</v>
      </c>
      <c r="D19" s="131">
        <f>D20+D21</f>
        <v>384</v>
      </c>
      <c r="E19" s="131">
        <f>E20+E21</f>
        <v>137.3</v>
      </c>
      <c r="F19" s="139">
        <f>F20+F21</f>
        <v>56.60327570518653</v>
      </c>
    </row>
    <row r="20" spans="1:6" ht="36.75" customHeight="1">
      <c r="A20" s="12" t="s">
        <v>23</v>
      </c>
      <c r="B20" s="95" t="s">
        <v>58</v>
      </c>
      <c r="C20" s="132">
        <v>1320</v>
      </c>
      <c r="D20" s="30">
        <v>314</v>
      </c>
      <c r="E20" s="99">
        <v>125.7</v>
      </c>
      <c r="F20" s="44">
        <f>E20/D20*100</f>
        <v>40.031847133757964</v>
      </c>
    </row>
    <row r="21" spans="1:6" ht="30" customHeight="1">
      <c r="A21" s="12" t="s">
        <v>48</v>
      </c>
      <c r="B21" s="13" t="s">
        <v>49</v>
      </c>
      <c r="C21" s="132">
        <v>280</v>
      </c>
      <c r="D21" s="30">
        <v>70</v>
      </c>
      <c r="E21" s="94">
        <v>11.6</v>
      </c>
      <c r="F21" s="44">
        <f>E21/D21*100</f>
        <v>16.57142857142857</v>
      </c>
    </row>
    <row r="22" spans="1:6" ht="30" customHeight="1">
      <c r="A22" s="9" t="s">
        <v>120</v>
      </c>
      <c r="B22" s="83" t="s">
        <v>25</v>
      </c>
      <c r="C22" s="131">
        <f>C23+C24</f>
        <v>484.6</v>
      </c>
      <c r="D22" s="131">
        <f>D23+D24</f>
        <v>121</v>
      </c>
      <c r="E22" s="131">
        <f>E23+E24</f>
        <v>49.7</v>
      </c>
      <c r="F22" s="44">
        <f>F23+F24</f>
        <v>127.70833333333334</v>
      </c>
    </row>
    <row r="23" spans="1:6" ht="39.75" customHeight="1">
      <c r="A23" s="117" t="s">
        <v>149</v>
      </c>
      <c r="B23" s="118" t="s">
        <v>146</v>
      </c>
      <c r="C23" s="133">
        <v>384.6</v>
      </c>
      <c r="D23" s="120">
        <v>96</v>
      </c>
      <c r="E23" s="138">
        <v>26.6</v>
      </c>
      <c r="F23" s="122">
        <f>E23/D23*100</f>
        <v>27.708333333333336</v>
      </c>
    </row>
    <row r="24" spans="1:6" ht="54" customHeight="1">
      <c r="A24" s="12" t="s">
        <v>120</v>
      </c>
      <c r="B24" s="13" t="s">
        <v>25</v>
      </c>
      <c r="C24" s="132">
        <v>100</v>
      </c>
      <c r="D24" s="53">
        <v>25</v>
      </c>
      <c r="E24" s="105">
        <v>23.1</v>
      </c>
      <c r="F24" s="44">
        <v>100</v>
      </c>
    </row>
    <row r="25" spans="1:6" ht="29.25" customHeight="1">
      <c r="A25" s="9" t="s">
        <v>26</v>
      </c>
      <c r="B25" s="10" t="s">
        <v>27</v>
      </c>
      <c r="C25" s="131">
        <f>C27</f>
        <v>250</v>
      </c>
      <c r="D25" s="131">
        <f>D27</f>
        <v>60</v>
      </c>
      <c r="E25" s="131">
        <f>E27</f>
        <v>52.2</v>
      </c>
      <c r="F25" s="44">
        <f>E25/D25*100</f>
        <v>87</v>
      </c>
    </row>
    <row r="26" spans="1:9" ht="35.25" customHeight="1" hidden="1">
      <c r="A26" s="117"/>
      <c r="B26" s="118"/>
      <c r="C26" s="133"/>
      <c r="D26" s="120"/>
      <c r="E26" s="121"/>
      <c r="F26" s="122"/>
      <c r="H26" s="116"/>
      <c r="I26" s="116"/>
    </row>
    <row r="27" spans="1:9" ht="35.25" customHeight="1">
      <c r="A27" s="117" t="s">
        <v>127</v>
      </c>
      <c r="B27" s="118" t="s">
        <v>29</v>
      </c>
      <c r="C27" s="133">
        <v>250</v>
      </c>
      <c r="D27" s="119">
        <v>60</v>
      </c>
      <c r="E27" s="140">
        <v>52.2</v>
      </c>
      <c r="F27" s="122"/>
      <c r="H27" s="116"/>
      <c r="I27" s="116"/>
    </row>
    <row r="28" spans="1:9" ht="35.25" customHeight="1">
      <c r="A28" s="9" t="s">
        <v>122</v>
      </c>
      <c r="B28" s="101" t="s">
        <v>148</v>
      </c>
      <c r="C28" s="131">
        <f>C29</f>
        <v>500</v>
      </c>
      <c r="D28" s="37">
        <f>D29</f>
        <v>50</v>
      </c>
      <c r="E28" s="104">
        <v>136.3</v>
      </c>
      <c r="F28" s="44">
        <f>E28/D28*100</f>
        <v>272.6</v>
      </c>
      <c r="H28" s="116"/>
      <c r="I28" s="116"/>
    </row>
    <row r="29" spans="1:6" ht="38.25" customHeight="1">
      <c r="A29" s="12" t="s">
        <v>123</v>
      </c>
      <c r="B29" s="95" t="s">
        <v>124</v>
      </c>
      <c r="C29" s="132">
        <v>500</v>
      </c>
      <c r="D29" s="32">
        <v>50</v>
      </c>
      <c r="E29" s="103">
        <v>136.3</v>
      </c>
      <c r="F29" s="44">
        <f>E29/D29*100</f>
        <v>272.6</v>
      </c>
    </row>
    <row r="30" spans="1:6" ht="26.25" customHeight="1">
      <c r="A30" s="9" t="s">
        <v>34</v>
      </c>
      <c r="B30" s="10" t="s">
        <v>35</v>
      </c>
      <c r="C30" s="131">
        <f>C31</f>
        <v>300</v>
      </c>
      <c r="D30" s="37">
        <f>D31</f>
        <v>0</v>
      </c>
      <c r="E30" s="102">
        <f>E31</f>
        <v>500</v>
      </c>
      <c r="F30" s="44"/>
    </row>
    <row r="31" spans="1:6" ht="40.5" customHeight="1">
      <c r="A31" s="117" t="s">
        <v>128</v>
      </c>
      <c r="B31" s="118" t="s">
        <v>129</v>
      </c>
      <c r="C31" s="133">
        <v>300</v>
      </c>
      <c r="D31" s="120">
        <v>0</v>
      </c>
      <c r="E31" s="123">
        <v>500</v>
      </c>
      <c r="F31" s="44"/>
    </row>
    <row r="32" spans="1:6" ht="29.25" customHeight="1">
      <c r="A32" s="9" t="s">
        <v>37</v>
      </c>
      <c r="B32" s="10" t="s">
        <v>38</v>
      </c>
      <c r="C32" s="136">
        <f>C33+C35+C36</f>
        <v>7686.7</v>
      </c>
      <c r="D32" s="136">
        <f>D33+D35+D36</f>
        <v>1506</v>
      </c>
      <c r="E32" s="37">
        <f>E33+E35+E36</f>
        <v>2302.6</v>
      </c>
      <c r="F32" s="44">
        <f>E32/D32*100</f>
        <v>152.89508632138114</v>
      </c>
    </row>
    <row r="33" spans="1:6" ht="36.75" customHeight="1">
      <c r="A33" s="12" t="s">
        <v>53</v>
      </c>
      <c r="B33" s="15" t="s">
        <v>52</v>
      </c>
      <c r="C33" s="136">
        <v>7632</v>
      </c>
      <c r="D33" s="30">
        <v>1492.3</v>
      </c>
      <c r="E33" s="94">
        <v>2092</v>
      </c>
      <c r="F33" s="44">
        <f>E33/D33*100</f>
        <v>140.1862896200496</v>
      </c>
    </row>
    <row r="34" spans="1:6" ht="1.5" customHeight="1" hidden="1">
      <c r="A34" s="12"/>
      <c r="B34" s="95"/>
      <c r="C34" s="131"/>
      <c r="D34" s="29"/>
      <c r="E34" s="99"/>
      <c r="F34" s="44" t="e">
        <f>E34/D34*100</f>
        <v>#DIV/0!</v>
      </c>
    </row>
    <row r="35" spans="1:6" ht="36" customHeight="1">
      <c r="A35" s="12" t="s">
        <v>56</v>
      </c>
      <c r="B35" s="98" t="s">
        <v>57</v>
      </c>
      <c r="C35" s="132"/>
      <c r="D35" s="30"/>
      <c r="E35" s="99">
        <v>196.9</v>
      </c>
      <c r="F35" s="44"/>
    </row>
    <row r="36" spans="1:6" ht="33.75" customHeight="1" thickBot="1">
      <c r="A36" s="73" t="s">
        <v>59</v>
      </c>
      <c r="B36" s="95" t="s">
        <v>60</v>
      </c>
      <c r="C36" s="132">
        <v>54.7</v>
      </c>
      <c r="D36" s="30">
        <v>13.7</v>
      </c>
      <c r="E36" s="94">
        <v>13.7</v>
      </c>
      <c r="F36" s="44">
        <f>E36/D36*100</f>
        <v>100</v>
      </c>
    </row>
    <row r="37" spans="1:6" ht="36.75" customHeight="1" hidden="1" thickBot="1">
      <c r="A37" s="9" t="s">
        <v>41</v>
      </c>
      <c r="B37" s="96" t="s">
        <v>42</v>
      </c>
      <c r="C37" s="131">
        <f>C38+C39</f>
        <v>0</v>
      </c>
      <c r="D37" s="37">
        <f>D38+D39</f>
        <v>0</v>
      </c>
      <c r="E37" s="37">
        <f>E38+E39</f>
        <v>0</v>
      </c>
      <c r="F37" s="44" t="e">
        <f>E37/D37*100</f>
        <v>#DIV/0!</v>
      </c>
    </row>
    <row r="38" spans="1:6" ht="26.25" customHeight="1" hidden="1">
      <c r="A38" s="107"/>
      <c r="B38" s="108"/>
      <c r="C38" s="132"/>
      <c r="D38" s="110"/>
      <c r="E38" s="111"/>
      <c r="F38" s="112"/>
    </row>
    <row r="39" spans="1:6" ht="30" customHeight="1" hidden="1" thickBot="1">
      <c r="A39" s="113"/>
      <c r="B39" s="108"/>
      <c r="C39" s="134"/>
      <c r="D39" s="110"/>
      <c r="E39" s="115"/>
      <c r="F39" s="112"/>
    </row>
    <row r="40" spans="1:6" ht="13.5" thickBot="1">
      <c r="A40" s="3"/>
      <c r="B40" s="97" t="s">
        <v>47</v>
      </c>
      <c r="C40" s="135">
        <f>C32+C30+C28+C25+C18+C8</f>
        <v>18353.600000000002</v>
      </c>
      <c r="D40" s="135">
        <f>D32+D30+D28+D25+D18+D8</f>
        <v>3613</v>
      </c>
      <c r="E40" s="135">
        <f>E32+E30+E28+E25+E18+E8</f>
        <v>4630.9</v>
      </c>
      <c r="F40" s="44">
        <f>E40/D40*100</f>
        <v>128.17326321616383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0.140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163</v>
      </c>
      <c r="C3" s="221"/>
      <c r="D3" s="2"/>
    </row>
    <row r="4" spans="1:4" ht="12.75">
      <c r="A4" s="1"/>
      <c r="B4" s="1"/>
      <c r="C4" s="1"/>
      <c r="D4" s="1"/>
    </row>
    <row r="5" spans="1:4" ht="12.75">
      <c r="A5" s="223" t="s">
        <v>126</v>
      </c>
      <c r="B5" s="223"/>
      <c r="C5" s="223"/>
      <c r="D5" s="24"/>
    </row>
    <row r="6" spans="1:6" ht="20.25" customHeight="1" thickBot="1">
      <c r="A6" s="223" t="s">
        <v>142</v>
      </c>
      <c r="B6" s="223"/>
      <c r="C6" s="223"/>
      <c r="D6" s="223"/>
      <c r="E6" s="223"/>
      <c r="F6" s="223"/>
    </row>
    <row r="7" spans="1:6" ht="58.5" customHeight="1" thickBot="1">
      <c r="A7" s="92" t="s">
        <v>2</v>
      </c>
      <c r="B7" s="91" t="s">
        <v>3</v>
      </c>
      <c r="C7" s="130" t="s">
        <v>156</v>
      </c>
      <c r="D7" s="90" t="s">
        <v>157</v>
      </c>
      <c r="E7" s="90" t="s">
        <v>159</v>
      </c>
      <c r="F7" s="106" t="s">
        <v>158</v>
      </c>
    </row>
    <row r="8" spans="1:6" ht="12.75">
      <c r="A8" s="6" t="s">
        <v>5</v>
      </c>
      <c r="B8" s="7" t="s">
        <v>6</v>
      </c>
      <c r="C8" s="137">
        <f>C9+C11+C14+C16</f>
        <v>5861.799999999999</v>
      </c>
      <c r="D8" s="137">
        <f>D9+D11+D16</f>
        <v>1418</v>
      </c>
      <c r="E8" s="137">
        <f>E9+E11+E16</f>
        <v>1462.3000000000002</v>
      </c>
      <c r="F8" s="44">
        <f aca="true" t="shared" si="0" ref="F8:F41">E8/D8*100</f>
        <v>103.1241184767278</v>
      </c>
    </row>
    <row r="9" spans="1:6" ht="12.75">
      <c r="A9" s="9" t="s">
        <v>7</v>
      </c>
      <c r="B9" s="10" t="s">
        <v>8</v>
      </c>
      <c r="C9" s="136">
        <f>C10</f>
        <v>1979.8</v>
      </c>
      <c r="D9" s="31">
        <v>453</v>
      </c>
      <c r="E9" s="31">
        <f>E10</f>
        <v>386.4</v>
      </c>
      <c r="F9" s="44">
        <f t="shared" si="0"/>
        <v>85.2980132450331</v>
      </c>
    </row>
    <row r="10" spans="1:6" ht="24.75" customHeight="1">
      <c r="A10" s="12" t="s">
        <v>9</v>
      </c>
      <c r="B10" s="13" t="s">
        <v>10</v>
      </c>
      <c r="C10" s="88">
        <v>1979.8</v>
      </c>
      <c r="D10" s="30">
        <v>453</v>
      </c>
      <c r="E10" s="93">
        <v>386.4</v>
      </c>
      <c r="F10" s="44">
        <f t="shared" si="0"/>
        <v>85.2980132450331</v>
      </c>
    </row>
    <row r="11" spans="1:6" ht="12.75">
      <c r="A11" s="9" t="s">
        <v>15</v>
      </c>
      <c r="B11" s="10" t="s">
        <v>16</v>
      </c>
      <c r="C11" s="131">
        <f>C12+C13</f>
        <v>2043.6</v>
      </c>
      <c r="D11" s="31">
        <f>D12+D13</f>
        <v>515</v>
      </c>
      <c r="E11" s="31">
        <f>E12+E13</f>
        <v>1032.9</v>
      </c>
      <c r="F11" s="44">
        <f t="shared" si="0"/>
        <v>200.56310679611653</v>
      </c>
    </row>
    <row r="12" spans="1:6" ht="18.75" customHeight="1">
      <c r="A12" s="12" t="s">
        <v>50</v>
      </c>
      <c r="B12" s="13" t="s">
        <v>17</v>
      </c>
      <c r="C12" s="132">
        <v>43.6</v>
      </c>
      <c r="D12" s="30">
        <v>20</v>
      </c>
      <c r="E12" s="94">
        <v>98.3</v>
      </c>
      <c r="F12" s="44">
        <f t="shared" si="0"/>
        <v>491.5</v>
      </c>
    </row>
    <row r="13" spans="1:6" ht="20.25" customHeight="1">
      <c r="A13" s="9" t="s">
        <v>51</v>
      </c>
      <c r="B13" s="13" t="s">
        <v>18</v>
      </c>
      <c r="C13" s="132">
        <v>2000</v>
      </c>
      <c r="D13" s="30">
        <v>495</v>
      </c>
      <c r="E13" s="94">
        <v>934.6</v>
      </c>
      <c r="F13" s="44">
        <f t="shared" si="0"/>
        <v>188.8080808080808</v>
      </c>
    </row>
    <row r="14" spans="1:6" ht="25.5" customHeight="1">
      <c r="A14" s="9" t="s">
        <v>147</v>
      </c>
      <c r="B14" s="83" t="s">
        <v>14</v>
      </c>
      <c r="C14" s="136">
        <v>0.6</v>
      </c>
      <c r="D14" s="32">
        <v>0.3</v>
      </c>
      <c r="E14" s="103">
        <v>0</v>
      </c>
      <c r="F14" s="44">
        <f t="shared" si="0"/>
        <v>0</v>
      </c>
    </row>
    <row r="15" spans="1:6" ht="20.25" customHeight="1">
      <c r="A15" s="9" t="s">
        <v>147</v>
      </c>
      <c r="B15" s="13" t="s">
        <v>14</v>
      </c>
      <c r="C15" s="88">
        <v>0.6</v>
      </c>
      <c r="D15" s="32">
        <v>0.3</v>
      </c>
      <c r="E15" s="103">
        <v>0</v>
      </c>
      <c r="F15" s="44">
        <f t="shared" si="0"/>
        <v>0</v>
      </c>
    </row>
    <row r="16" spans="1:6" ht="20.25" customHeight="1">
      <c r="A16" s="9" t="s">
        <v>118</v>
      </c>
      <c r="B16" s="10" t="s">
        <v>117</v>
      </c>
      <c r="C16" s="136">
        <f>C17</f>
        <v>1837.8</v>
      </c>
      <c r="D16" s="31">
        <f>D17</f>
        <v>450</v>
      </c>
      <c r="E16" s="31">
        <f>E17</f>
        <v>43</v>
      </c>
      <c r="F16" s="44">
        <f t="shared" si="0"/>
        <v>9.555555555555555</v>
      </c>
    </row>
    <row r="17" spans="1:6" ht="20.25" customHeight="1">
      <c r="A17" s="12" t="s">
        <v>119</v>
      </c>
      <c r="B17" s="13" t="s">
        <v>117</v>
      </c>
      <c r="C17" s="88">
        <v>1837.8</v>
      </c>
      <c r="D17" s="32">
        <v>450</v>
      </c>
      <c r="E17" s="103">
        <v>43</v>
      </c>
      <c r="F17" s="44">
        <f t="shared" si="0"/>
        <v>9.555555555555555</v>
      </c>
    </row>
    <row r="18" spans="1:6" ht="48" customHeight="1">
      <c r="A18" s="9" t="s">
        <v>19</v>
      </c>
      <c r="B18" s="96" t="s">
        <v>20</v>
      </c>
      <c r="C18" s="131">
        <f>C19+C22</f>
        <v>1400</v>
      </c>
      <c r="D18" s="131">
        <f>D19+D22</f>
        <v>350</v>
      </c>
      <c r="E18" s="131">
        <f>E19+E22</f>
        <v>325.29999999999995</v>
      </c>
      <c r="F18" s="44">
        <f t="shared" si="0"/>
        <v>92.94285714285712</v>
      </c>
    </row>
    <row r="19" spans="1:6" ht="54.75" customHeight="1">
      <c r="A19" s="12" t="s">
        <v>21</v>
      </c>
      <c r="B19" s="95" t="s">
        <v>22</v>
      </c>
      <c r="C19" s="131">
        <f>C20+C21</f>
        <v>1300</v>
      </c>
      <c r="D19" s="131">
        <f>D20+D21</f>
        <v>325</v>
      </c>
      <c r="E19" s="131">
        <f>E20+E21</f>
        <v>314.9</v>
      </c>
      <c r="F19" s="44">
        <f t="shared" si="0"/>
        <v>96.89230769230768</v>
      </c>
    </row>
    <row r="20" spans="1:6" ht="36.75" customHeight="1">
      <c r="A20" s="12" t="s">
        <v>23</v>
      </c>
      <c r="B20" s="95" t="s">
        <v>58</v>
      </c>
      <c r="C20" s="132">
        <v>1000</v>
      </c>
      <c r="D20" s="30">
        <v>250</v>
      </c>
      <c r="E20" s="99">
        <v>285.9</v>
      </c>
      <c r="F20" s="44">
        <f t="shared" si="0"/>
        <v>114.36</v>
      </c>
    </row>
    <row r="21" spans="1:6" ht="30" customHeight="1">
      <c r="A21" s="12" t="s">
        <v>48</v>
      </c>
      <c r="B21" s="13" t="s">
        <v>49</v>
      </c>
      <c r="C21" s="132">
        <v>300</v>
      </c>
      <c r="D21" s="30">
        <v>75</v>
      </c>
      <c r="E21" s="94">
        <v>29</v>
      </c>
      <c r="F21" s="44">
        <f t="shared" si="0"/>
        <v>38.666666666666664</v>
      </c>
    </row>
    <row r="22" spans="1:6" ht="30" customHeight="1">
      <c r="A22" s="12" t="s">
        <v>120</v>
      </c>
      <c r="B22" s="13" t="s">
        <v>25</v>
      </c>
      <c r="C22" s="132">
        <v>100</v>
      </c>
      <c r="D22" s="132">
        <v>25</v>
      </c>
      <c r="E22" s="132">
        <v>10.4</v>
      </c>
      <c r="F22" s="44">
        <f t="shared" si="0"/>
        <v>41.6</v>
      </c>
    </row>
    <row r="23" spans="1:6" ht="30" customHeight="1">
      <c r="A23" s="9" t="s">
        <v>160</v>
      </c>
      <c r="B23" s="10" t="s">
        <v>27</v>
      </c>
      <c r="C23" s="131">
        <f>C24+C25</f>
        <v>680</v>
      </c>
      <c r="D23" s="131">
        <f>D24+D25</f>
        <v>170</v>
      </c>
      <c r="E23" s="131">
        <f>E24+E25</f>
        <v>175.2</v>
      </c>
      <c r="F23" s="44">
        <f t="shared" si="0"/>
        <v>103.05882352941175</v>
      </c>
    </row>
    <row r="24" spans="1:6" ht="39.75" customHeight="1">
      <c r="A24" s="117" t="s">
        <v>161</v>
      </c>
      <c r="B24" s="118" t="s">
        <v>146</v>
      </c>
      <c r="C24" s="133">
        <v>300</v>
      </c>
      <c r="D24" s="120">
        <v>75</v>
      </c>
      <c r="E24" s="138">
        <v>86.1</v>
      </c>
      <c r="F24" s="44">
        <f t="shared" si="0"/>
        <v>114.8</v>
      </c>
    </row>
    <row r="25" spans="1:6" ht="54" customHeight="1">
      <c r="A25" s="12" t="s">
        <v>162</v>
      </c>
      <c r="B25" s="118" t="s">
        <v>29</v>
      </c>
      <c r="C25" s="132">
        <v>380</v>
      </c>
      <c r="D25" s="53">
        <v>95</v>
      </c>
      <c r="E25" s="105">
        <v>89.1</v>
      </c>
      <c r="F25" s="44">
        <f t="shared" si="0"/>
        <v>93.78947368421052</v>
      </c>
    </row>
    <row r="26" spans="1:6" ht="1.5" customHeight="1" hidden="1">
      <c r="A26" s="9"/>
      <c r="B26" s="10"/>
      <c r="C26" s="131"/>
      <c r="D26" s="131"/>
      <c r="E26" s="131"/>
      <c r="F26" s="44" t="e">
        <f t="shared" si="0"/>
        <v>#DIV/0!</v>
      </c>
    </row>
    <row r="27" spans="1:9" ht="35.25" customHeight="1" hidden="1">
      <c r="A27" s="117"/>
      <c r="B27" s="118"/>
      <c r="C27" s="133"/>
      <c r="D27" s="120"/>
      <c r="E27" s="121"/>
      <c r="F27" s="44" t="e">
        <f t="shared" si="0"/>
        <v>#DIV/0!</v>
      </c>
      <c r="H27" s="116"/>
      <c r="I27" s="116"/>
    </row>
    <row r="28" spans="1:9" ht="35.25" customHeight="1" hidden="1">
      <c r="A28" s="117"/>
      <c r="B28" s="118"/>
      <c r="C28" s="133"/>
      <c r="D28" s="119"/>
      <c r="E28" s="140"/>
      <c r="F28" s="44" t="e">
        <f t="shared" si="0"/>
        <v>#DIV/0!</v>
      </c>
      <c r="H28" s="116"/>
      <c r="I28" s="116"/>
    </row>
    <row r="29" spans="1:9" ht="35.25" customHeight="1">
      <c r="A29" s="9" t="s">
        <v>122</v>
      </c>
      <c r="B29" s="101" t="s">
        <v>148</v>
      </c>
      <c r="C29" s="131">
        <f>C30</f>
        <v>500</v>
      </c>
      <c r="D29" s="37">
        <f>D30</f>
        <v>100</v>
      </c>
      <c r="E29" s="104">
        <f>E30</f>
        <v>613.1</v>
      </c>
      <c r="F29" s="44">
        <f t="shared" si="0"/>
        <v>613.1</v>
      </c>
      <c r="H29" s="116"/>
      <c r="I29" s="116"/>
    </row>
    <row r="30" spans="1:6" ht="38.25" customHeight="1">
      <c r="A30" s="12" t="s">
        <v>123</v>
      </c>
      <c r="B30" s="95" t="s">
        <v>124</v>
      </c>
      <c r="C30" s="132">
        <v>500</v>
      </c>
      <c r="D30" s="32">
        <v>100</v>
      </c>
      <c r="E30" s="103">
        <v>613.1</v>
      </c>
      <c r="F30" s="44">
        <f t="shared" si="0"/>
        <v>613.1</v>
      </c>
    </row>
    <row r="31" spans="1:6" ht="26.25" customHeight="1">
      <c r="A31" s="9" t="s">
        <v>34</v>
      </c>
      <c r="B31" s="10" t="s">
        <v>35</v>
      </c>
      <c r="C31" s="131">
        <f>C32</f>
        <v>600</v>
      </c>
      <c r="D31" s="37">
        <f>D32</f>
        <v>150</v>
      </c>
      <c r="E31" s="102">
        <f>E32</f>
        <v>135</v>
      </c>
      <c r="F31" s="44">
        <f t="shared" si="0"/>
        <v>90</v>
      </c>
    </row>
    <row r="32" spans="1:6" ht="40.5" customHeight="1">
      <c r="A32" s="117" t="s">
        <v>128</v>
      </c>
      <c r="B32" s="118" t="s">
        <v>129</v>
      </c>
      <c r="C32" s="133">
        <v>600</v>
      </c>
      <c r="D32" s="120">
        <v>150</v>
      </c>
      <c r="E32" s="123">
        <v>135</v>
      </c>
      <c r="F32" s="44">
        <f t="shared" si="0"/>
        <v>90</v>
      </c>
    </row>
    <row r="33" spans="1:6" ht="29.25" customHeight="1">
      <c r="A33" s="9" t="s">
        <v>37</v>
      </c>
      <c r="B33" s="10" t="s">
        <v>38</v>
      </c>
      <c r="C33" s="136">
        <f>C34+C36+C37</f>
        <v>8308.5</v>
      </c>
      <c r="D33" s="136">
        <f>E33</f>
        <v>1771.7</v>
      </c>
      <c r="E33" s="37">
        <f>E34+E36+E37</f>
        <v>1771.7</v>
      </c>
      <c r="F33" s="44">
        <f t="shared" si="0"/>
        <v>100</v>
      </c>
    </row>
    <row r="34" spans="1:6" ht="36.75" customHeight="1">
      <c r="A34" s="12" t="s">
        <v>53</v>
      </c>
      <c r="B34" s="15" t="s">
        <v>52</v>
      </c>
      <c r="C34" s="136">
        <v>8077.5</v>
      </c>
      <c r="D34" s="30">
        <v>1590.7</v>
      </c>
      <c r="E34" s="94">
        <v>1590.7</v>
      </c>
      <c r="F34" s="44">
        <f t="shared" si="0"/>
        <v>100</v>
      </c>
    </row>
    <row r="35" spans="1:6" ht="1.5" customHeight="1" hidden="1">
      <c r="A35" s="12"/>
      <c r="B35" s="95"/>
      <c r="C35" s="131"/>
      <c r="D35" s="29"/>
      <c r="E35" s="99"/>
      <c r="F35" s="44" t="e">
        <f t="shared" si="0"/>
        <v>#DIV/0!</v>
      </c>
    </row>
    <row r="36" spans="1:6" ht="36" customHeight="1">
      <c r="A36" s="12" t="s">
        <v>56</v>
      </c>
      <c r="B36" s="98" t="s">
        <v>57</v>
      </c>
      <c r="C36" s="132">
        <v>164.4</v>
      </c>
      <c r="D36" s="30">
        <v>164.4</v>
      </c>
      <c r="E36" s="99">
        <v>164.4</v>
      </c>
      <c r="F36" s="44">
        <f t="shared" si="0"/>
        <v>100</v>
      </c>
    </row>
    <row r="37" spans="1:6" ht="33.75" customHeight="1" thickBot="1">
      <c r="A37" s="73" t="s">
        <v>59</v>
      </c>
      <c r="B37" s="95" t="s">
        <v>60</v>
      </c>
      <c r="C37" s="132">
        <v>66.6</v>
      </c>
      <c r="D37" s="30">
        <v>16.6</v>
      </c>
      <c r="E37" s="94">
        <v>16.6</v>
      </c>
      <c r="F37" s="44">
        <f t="shared" si="0"/>
        <v>100</v>
      </c>
    </row>
    <row r="38" spans="1:6" ht="36.75" customHeight="1" hidden="1" thickBot="1">
      <c r="A38" s="9" t="s">
        <v>41</v>
      </c>
      <c r="B38" s="96" t="s">
        <v>42</v>
      </c>
      <c r="C38" s="131">
        <f>C39+C40</f>
        <v>0</v>
      </c>
      <c r="D38" s="37">
        <f>D39+D40</f>
        <v>0</v>
      </c>
      <c r="E38" s="37">
        <f>E39+E40</f>
        <v>0</v>
      </c>
      <c r="F38" s="44" t="e">
        <f t="shared" si="0"/>
        <v>#DIV/0!</v>
      </c>
    </row>
    <row r="39" spans="1:6" ht="26.25" customHeight="1" hidden="1">
      <c r="A39" s="107"/>
      <c r="B39" s="108"/>
      <c r="C39" s="132"/>
      <c r="D39" s="110"/>
      <c r="E39" s="111"/>
      <c r="F39" s="44" t="e">
        <f t="shared" si="0"/>
        <v>#DIV/0!</v>
      </c>
    </row>
    <row r="40" spans="1:6" ht="30" customHeight="1" hidden="1" thickBot="1">
      <c r="A40" s="113"/>
      <c r="B40" s="108"/>
      <c r="C40" s="134"/>
      <c r="D40" s="110"/>
      <c r="E40" s="115"/>
      <c r="F40" s="44" t="e">
        <f t="shared" si="0"/>
        <v>#DIV/0!</v>
      </c>
    </row>
    <row r="41" spans="1:6" ht="13.5" thickBot="1">
      <c r="A41" s="3"/>
      <c r="B41" s="97" t="s">
        <v>47</v>
      </c>
      <c r="C41" s="135">
        <f>C33+C31+C29+C26+C18+C8+C23</f>
        <v>17350.3</v>
      </c>
      <c r="D41" s="135">
        <f>D33+D31+D29+D26+D18+D8+D23</f>
        <v>3959.7</v>
      </c>
      <c r="E41" s="135">
        <f>E33+E31+E29+E26+E18+E8+E23</f>
        <v>4482.6</v>
      </c>
      <c r="F41" s="44">
        <f t="shared" si="0"/>
        <v>113.2055458746875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1" width="19.8515625" style="0" customWidth="1"/>
    <col min="2" max="2" width="26.140625" style="0" customWidth="1"/>
    <col min="3" max="3" width="9.7109375" style="0" customWidth="1"/>
    <col min="4" max="4" width="10.57421875" style="0" customWidth="1"/>
    <col min="6" max="6" width="9.710937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75</v>
      </c>
      <c r="C3" s="221"/>
      <c r="D3" s="2"/>
    </row>
    <row r="4" spans="1:4" ht="12.75">
      <c r="A4" s="1"/>
      <c r="B4" s="1"/>
      <c r="C4" s="1"/>
      <c r="D4" s="1"/>
    </row>
    <row r="5" spans="1:6" ht="13.5" customHeight="1" thickBot="1">
      <c r="A5" s="226" t="s">
        <v>76</v>
      </c>
      <c r="B5" s="226"/>
      <c r="C5" s="226"/>
      <c r="D5" s="226"/>
      <c r="E5" s="226"/>
      <c r="F5" s="226"/>
    </row>
    <row r="6" spans="1:6" ht="50.25" customHeight="1" thickBot="1">
      <c r="A6" s="3" t="s">
        <v>2</v>
      </c>
      <c r="B6" s="4" t="s">
        <v>3</v>
      </c>
      <c r="C6" s="25" t="s">
        <v>67</v>
      </c>
      <c r="D6" s="15" t="s">
        <v>71</v>
      </c>
      <c r="E6" s="26" t="s">
        <v>70</v>
      </c>
      <c r="F6" s="27" t="s">
        <v>72</v>
      </c>
    </row>
    <row r="7" spans="1:6" ht="25.5">
      <c r="A7" s="6" t="s">
        <v>5</v>
      </c>
      <c r="B7" s="7" t="s">
        <v>6</v>
      </c>
      <c r="C7" s="36">
        <f>C8+C10</f>
        <v>2895</v>
      </c>
      <c r="D7" s="36">
        <f>D8+D10</f>
        <v>904.5</v>
      </c>
      <c r="E7" s="36">
        <f>E8+E10</f>
        <v>1044.6</v>
      </c>
      <c r="F7" s="38">
        <v>115.5</v>
      </c>
    </row>
    <row r="8" spans="1:6" ht="25.5">
      <c r="A8" s="9" t="s">
        <v>7</v>
      </c>
      <c r="B8" s="10" t="s">
        <v>8</v>
      </c>
      <c r="C8" s="31">
        <f>C9</f>
        <v>1435</v>
      </c>
      <c r="D8" s="31">
        <f>D9</f>
        <v>674.5</v>
      </c>
      <c r="E8" s="31">
        <f>E9</f>
        <v>543.5</v>
      </c>
      <c r="F8" s="29">
        <v>80.5</v>
      </c>
    </row>
    <row r="9" spans="1:6" ht="24.75" customHeight="1">
      <c r="A9" s="12" t="s">
        <v>9</v>
      </c>
      <c r="B9" s="13" t="s">
        <v>10</v>
      </c>
      <c r="C9" s="32">
        <v>1435</v>
      </c>
      <c r="D9" s="30">
        <v>674.5</v>
      </c>
      <c r="E9" s="42">
        <v>543.5</v>
      </c>
      <c r="F9" s="28">
        <v>80.5</v>
      </c>
    </row>
    <row r="10" spans="1:6" ht="25.5">
      <c r="A10" s="9" t="s">
        <v>15</v>
      </c>
      <c r="B10" s="10" t="s">
        <v>16</v>
      </c>
      <c r="C10" s="31">
        <f>C11+C12</f>
        <v>1460</v>
      </c>
      <c r="D10" s="31">
        <f>D11+D12</f>
        <v>230</v>
      </c>
      <c r="E10" s="31">
        <f>E11+E12</f>
        <v>501.1</v>
      </c>
      <c r="F10" s="29">
        <v>130.6</v>
      </c>
    </row>
    <row r="11" spans="1:6" ht="18.75" customHeight="1">
      <c r="A11" s="12" t="s">
        <v>50</v>
      </c>
      <c r="B11" s="13" t="s">
        <v>17</v>
      </c>
      <c r="C11" s="32">
        <v>610</v>
      </c>
      <c r="D11" s="30">
        <v>110</v>
      </c>
      <c r="E11" s="28">
        <v>56.1</v>
      </c>
      <c r="F11" s="28">
        <v>51</v>
      </c>
    </row>
    <row r="12" spans="1:6" ht="20.25" customHeight="1">
      <c r="A12" s="9" t="s">
        <v>51</v>
      </c>
      <c r="B12" s="13" t="s">
        <v>18</v>
      </c>
      <c r="C12" s="32">
        <v>850</v>
      </c>
      <c r="D12" s="30">
        <v>120</v>
      </c>
      <c r="E12" s="28">
        <v>445</v>
      </c>
      <c r="F12" s="28">
        <v>370.8</v>
      </c>
    </row>
    <row r="13" spans="1:6" ht="48" customHeight="1">
      <c r="A13" s="9" t="s">
        <v>19</v>
      </c>
      <c r="B13" s="10" t="s">
        <v>20</v>
      </c>
      <c r="C13" s="37">
        <f>C14</f>
        <v>1200</v>
      </c>
      <c r="D13" s="37">
        <f>D14</f>
        <v>580</v>
      </c>
      <c r="E13" s="37">
        <f>E14</f>
        <v>430.5</v>
      </c>
      <c r="F13" s="38">
        <v>74.2</v>
      </c>
    </row>
    <row r="14" spans="1:6" ht="54.75" customHeight="1">
      <c r="A14" s="12" t="s">
        <v>21</v>
      </c>
      <c r="B14" s="13" t="s">
        <v>22</v>
      </c>
      <c r="C14" s="31">
        <f>C15+C16</f>
        <v>1200</v>
      </c>
      <c r="D14" s="31">
        <f>D15+D16</f>
        <v>580</v>
      </c>
      <c r="E14" s="31">
        <f>E15+E16</f>
        <v>430.5</v>
      </c>
      <c r="F14" s="29">
        <v>74.2</v>
      </c>
    </row>
    <row r="15" spans="1:6" ht="32.25" customHeight="1">
      <c r="A15" s="16" t="s">
        <v>23</v>
      </c>
      <c r="B15" s="17" t="s">
        <v>58</v>
      </c>
      <c r="C15" s="32">
        <v>1000</v>
      </c>
      <c r="D15" s="30">
        <v>480</v>
      </c>
      <c r="E15" s="28">
        <v>361.1</v>
      </c>
      <c r="F15" s="28">
        <v>75.2</v>
      </c>
    </row>
    <row r="16" spans="1:6" ht="30" customHeight="1">
      <c r="A16" s="16" t="s">
        <v>48</v>
      </c>
      <c r="B16" s="17" t="s">
        <v>49</v>
      </c>
      <c r="C16" s="32">
        <v>200</v>
      </c>
      <c r="D16" s="30">
        <v>100</v>
      </c>
      <c r="E16" s="28">
        <v>69.4</v>
      </c>
      <c r="F16" s="28">
        <v>69.4</v>
      </c>
    </row>
    <row r="17" spans="1:6" ht="36" customHeight="1">
      <c r="A17" s="12" t="s">
        <v>24</v>
      </c>
      <c r="B17" s="13" t="s">
        <v>25</v>
      </c>
      <c r="C17" s="37">
        <v>30</v>
      </c>
      <c r="D17" s="38">
        <v>15</v>
      </c>
      <c r="E17" s="39">
        <v>23</v>
      </c>
      <c r="F17" s="39">
        <v>153</v>
      </c>
    </row>
    <row r="18" spans="1:6" ht="30.75" customHeight="1">
      <c r="A18" s="9" t="s">
        <v>26</v>
      </c>
      <c r="B18" s="10" t="s">
        <v>27</v>
      </c>
      <c r="C18" s="37"/>
      <c r="D18" s="38">
        <v>0</v>
      </c>
      <c r="E18" s="40">
        <v>0</v>
      </c>
      <c r="F18" s="41">
        <v>0</v>
      </c>
    </row>
    <row r="19" spans="1:6" ht="35.25" customHeight="1">
      <c r="A19" s="12" t="s">
        <v>28</v>
      </c>
      <c r="B19" s="13" t="s">
        <v>29</v>
      </c>
      <c r="C19" s="32"/>
      <c r="D19" s="30">
        <v>0</v>
      </c>
      <c r="E19" s="28">
        <v>0</v>
      </c>
      <c r="F19" s="28">
        <v>0</v>
      </c>
    </row>
    <row r="20" spans="1:6" ht="26.25" customHeight="1">
      <c r="A20" s="9" t="s">
        <v>34</v>
      </c>
      <c r="B20" s="10" t="s">
        <v>35</v>
      </c>
      <c r="C20" s="37">
        <f>C21</f>
        <v>0</v>
      </c>
      <c r="D20" s="37">
        <f>D21</f>
        <v>0</v>
      </c>
      <c r="E20" s="37">
        <f>E21</f>
        <v>124.3</v>
      </c>
      <c r="F20" s="38">
        <f>F21</f>
        <v>100</v>
      </c>
    </row>
    <row r="21" spans="1:6" ht="40.5" customHeight="1">
      <c r="A21" s="12" t="s">
        <v>36</v>
      </c>
      <c r="B21" s="35" t="s">
        <v>69</v>
      </c>
      <c r="C21" s="32"/>
      <c r="D21" s="30"/>
      <c r="E21" s="28">
        <v>124.3</v>
      </c>
      <c r="F21" s="28">
        <v>100</v>
      </c>
    </row>
    <row r="22" spans="1:6" ht="29.25" customHeight="1">
      <c r="A22" s="9" t="s">
        <v>37</v>
      </c>
      <c r="B22" s="10" t="s">
        <v>38</v>
      </c>
      <c r="C22" s="37">
        <f>C23+C24+C25+C26</f>
        <v>13353.699999999999</v>
      </c>
      <c r="D22" s="37">
        <f>D23+D24+D25+D26</f>
        <v>6945.900000000001</v>
      </c>
      <c r="E22" s="37">
        <f>E23+E24+E25+E26</f>
        <v>6945.900000000001</v>
      </c>
      <c r="F22" s="38">
        <f>F23+F24+F25+F26</f>
        <v>400</v>
      </c>
    </row>
    <row r="23" spans="1:6" ht="36.75" customHeight="1">
      <c r="A23" s="12" t="s">
        <v>53</v>
      </c>
      <c r="B23" s="15" t="s">
        <v>52</v>
      </c>
      <c r="C23" s="31">
        <v>4582.1</v>
      </c>
      <c r="D23" s="29">
        <v>2428.5</v>
      </c>
      <c r="E23" s="28">
        <v>2428.5</v>
      </c>
      <c r="F23" s="28">
        <v>100</v>
      </c>
    </row>
    <row r="24" spans="1:6" ht="48.75" customHeight="1">
      <c r="A24" s="12" t="s">
        <v>39</v>
      </c>
      <c r="B24" s="13" t="s">
        <v>65</v>
      </c>
      <c r="C24" s="31">
        <v>8576</v>
      </c>
      <c r="D24" s="29">
        <v>4419.6</v>
      </c>
      <c r="E24" s="28">
        <v>4419.6</v>
      </c>
      <c r="F24" s="28">
        <v>100</v>
      </c>
    </row>
    <row r="25" spans="1:6" ht="40.5" customHeight="1">
      <c r="A25" s="12" t="s">
        <v>56</v>
      </c>
      <c r="B25" s="13" t="s">
        <v>57</v>
      </c>
      <c r="C25" s="32">
        <v>149.3</v>
      </c>
      <c r="D25" s="30">
        <v>74.6</v>
      </c>
      <c r="E25" s="28">
        <v>74.6</v>
      </c>
      <c r="F25" s="28">
        <v>100</v>
      </c>
    </row>
    <row r="26" spans="1:6" ht="38.25" customHeight="1">
      <c r="A26" s="12" t="s">
        <v>59</v>
      </c>
      <c r="B26" s="13" t="s">
        <v>60</v>
      </c>
      <c r="C26" s="32">
        <v>46.3</v>
      </c>
      <c r="D26" s="30">
        <v>23.2</v>
      </c>
      <c r="E26" s="28">
        <v>23.2</v>
      </c>
      <c r="F26" s="28">
        <v>100</v>
      </c>
    </row>
    <row r="27" spans="1:6" ht="36.75" customHeight="1">
      <c r="A27" s="9" t="s">
        <v>41</v>
      </c>
      <c r="B27" s="10" t="s">
        <v>42</v>
      </c>
      <c r="C27" s="37">
        <f>C29</f>
        <v>145</v>
      </c>
      <c r="D27" s="37">
        <f>D29</f>
        <v>75</v>
      </c>
      <c r="E27" s="37">
        <f>E29</f>
        <v>79.7</v>
      </c>
      <c r="F27" s="38">
        <f>F29</f>
        <v>106.3</v>
      </c>
    </row>
    <row r="28" spans="1:6" ht="26.25" customHeight="1">
      <c r="A28" s="12" t="s">
        <v>43</v>
      </c>
      <c r="B28" s="13" t="s">
        <v>44</v>
      </c>
      <c r="C28" s="32"/>
      <c r="D28" s="30"/>
      <c r="E28" s="28"/>
      <c r="F28" s="28"/>
    </row>
    <row r="29" spans="1:6" ht="30" customHeight="1" thickBot="1">
      <c r="A29" s="18" t="s">
        <v>45</v>
      </c>
      <c r="B29" s="19" t="s">
        <v>46</v>
      </c>
      <c r="C29" s="33">
        <v>145</v>
      </c>
      <c r="D29" s="30">
        <v>75</v>
      </c>
      <c r="E29" s="28">
        <v>79.7</v>
      </c>
      <c r="F29" s="28">
        <v>106.3</v>
      </c>
    </row>
    <row r="30" spans="1:6" ht="13.5" thickBot="1">
      <c r="A30" s="3"/>
      <c r="B30" s="21" t="s">
        <v>47</v>
      </c>
      <c r="C30" s="34">
        <f>C27+C22+C20+C18+C17+C13+C7</f>
        <v>17623.699999999997</v>
      </c>
      <c r="D30" s="34">
        <f>D27+D22+D20+D18+D17+D13+D7</f>
        <v>8520.400000000001</v>
      </c>
      <c r="E30" s="34">
        <f>E27+E22+E20+E18+E17+E13+E7</f>
        <v>8648</v>
      </c>
      <c r="F30" s="28">
        <v>101.5</v>
      </c>
    </row>
  </sheetData>
  <mergeCells count="4">
    <mergeCell ref="A5:F5"/>
    <mergeCell ref="B1:C1"/>
    <mergeCell ref="A2:C2"/>
    <mergeCell ref="B3:C3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selection activeCell="B4" sqref="B4"/>
    </sheetView>
  </sheetViews>
  <sheetFormatPr defaultColWidth="9.140625" defaultRowHeight="12.75"/>
  <cols>
    <col min="1" max="1" width="28.00390625" style="0" customWidth="1"/>
    <col min="2" max="2" width="26.140625" style="0" customWidth="1"/>
    <col min="3" max="3" width="11.00390625" style="0" customWidth="1"/>
    <col min="4" max="4" width="10.57421875" style="0" hidden="1" customWidth="1"/>
    <col min="5" max="5" width="0" style="0" hidden="1" customWidth="1"/>
    <col min="6" max="6" width="9.7109375" style="0" customWidth="1"/>
    <col min="7" max="7" width="11.14062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79</v>
      </c>
      <c r="C3" s="221"/>
      <c r="D3" s="2"/>
    </row>
    <row r="4" spans="1:4" ht="12.75">
      <c r="A4" s="1"/>
      <c r="B4" s="43" t="s">
        <v>85</v>
      </c>
      <c r="C4" s="1"/>
      <c r="D4" s="1"/>
    </row>
    <row r="5" spans="1:6" ht="13.5" customHeight="1">
      <c r="A5" s="226" t="s">
        <v>64</v>
      </c>
      <c r="B5" s="226"/>
      <c r="C5" s="226"/>
      <c r="D5" s="226"/>
      <c r="E5" s="226"/>
      <c r="F5" s="226"/>
    </row>
    <row r="6" spans="1:6" ht="13.5" customHeight="1" thickBot="1">
      <c r="A6" s="46"/>
      <c r="B6" s="46"/>
      <c r="C6" s="46"/>
      <c r="D6" s="46"/>
      <c r="E6" s="46"/>
      <c r="F6" s="46"/>
    </row>
    <row r="7" spans="1:7" ht="50.25" customHeight="1" thickBot="1">
      <c r="A7" s="3" t="s">
        <v>2</v>
      </c>
      <c r="B7" s="4" t="s">
        <v>3</v>
      </c>
      <c r="C7" s="48" t="s">
        <v>67</v>
      </c>
      <c r="D7" s="15" t="s">
        <v>73</v>
      </c>
      <c r="E7" s="26" t="s">
        <v>77</v>
      </c>
      <c r="F7" s="47" t="s">
        <v>80</v>
      </c>
      <c r="G7" s="47" t="s">
        <v>78</v>
      </c>
    </row>
    <row r="8" spans="1:7" ht="12.75">
      <c r="A8" s="6" t="s">
        <v>5</v>
      </c>
      <c r="B8" s="7" t="s">
        <v>6</v>
      </c>
      <c r="C8" s="49">
        <f>C9+C11</f>
        <v>2895</v>
      </c>
      <c r="D8" s="49">
        <f>D9+D11</f>
        <v>1878</v>
      </c>
      <c r="E8" s="49">
        <f>E9+E11</f>
        <v>1844</v>
      </c>
      <c r="F8" s="50">
        <f aca="true" t="shared" si="0" ref="F8:F18">E8*100/D8</f>
        <v>98.18956336528221</v>
      </c>
      <c r="G8" s="44">
        <f>E8/C8*100</f>
        <v>63.69602763385147</v>
      </c>
    </row>
    <row r="9" spans="1:7" ht="12.75">
      <c r="A9" s="9" t="s">
        <v>7</v>
      </c>
      <c r="B9" s="10" t="s">
        <v>8</v>
      </c>
      <c r="C9" s="51">
        <f>C10</f>
        <v>1435</v>
      </c>
      <c r="D9" s="51">
        <f>D10</f>
        <v>1048</v>
      </c>
      <c r="E9" s="51">
        <v>842</v>
      </c>
      <c r="F9" s="50">
        <f t="shared" si="0"/>
        <v>80.34351145038168</v>
      </c>
      <c r="G9" s="44">
        <f aca="true" t="shared" si="1" ref="G9:G36">E9/C9*100</f>
        <v>58.67595818815331</v>
      </c>
    </row>
    <row r="10" spans="1:7" ht="24.75" customHeight="1">
      <c r="A10" s="12" t="s">
        <v>9</v>
      </c>
      <c r="B10" s="13" t="s">
        <v>10</v>
      </c>
      <c r="C10" s="52">
        <v>1435</v>
      </c>
      <c r="D10" s="53">
        <v>1048</v>
      </c>
      <c r="E10" s="54">
        <v>842</v>
      </c>
      <c r="F10" s="50">
        <f t="shared" si="0"/>
        <v>80.34351145038168</v>
      </c>
      <c r="G10" s="44">
        <f t="shared" si="1"/>
        <v>58.67595818815331</v>
      </c>
    </row>
    <row r="11" spans="1:7" ht="12.75">
      <c r="A11" s="9" t="s">
        <v>15</v>
      </c>
      <c r="B11" s="10" t="s">
        <v>16</v>
      </c>
      <c r="C11" s="51">
        <f>C12+C13</f>
        <v>1460</v>
      </c>
      <c r="D11" s="51">
        <f>D12+D13</f>
        <v>830</v>
      </c>
      <c r="E11" s="51">
        <f>E12+E13</f>
        <v>1002</v>
      </c>
      <c r="F11" s="50">
        <f t="shared" si="0"/>
        <v>120.72289156626506</v>
      </c>
      <c r="G11" s="44">
        <f t="shared" si="1"/>
        <v>68.63013698630137</v>
      </c>
    </row>
    <row r="12" spans="1:7" ht="18.75" customHeight="1">
      <c r="A12" s="12" t="s">
        <v>50</v>
      </c>
      <c r="B12" s="13" t="s">
        <v>17</v>
      </c>
      <c r="C12" s="52">
        <v>610</v>
      </c>
      <c r="D12" s="53">
        <v>360</v>
      </c>
      <c r="E12" s="55">
        <v>327</v>
      </c>
      <c r="F12" s="50">
        <f t="shared" si="0"/>
        <v>90.83333333333333</v>
      </c>
      <c r="G12" s="44">
        <f t="shared" si="1"/>
        <v>53.60655737704918</v>
      </c>
    </row>
    <row r="13" spans="1:7" ht="20.25" customHeight="1">
      <c r="A13" s="9" t="s">
        <v>51</v>
      </c>
      <c r="B13" s="13" t="s">
        <v>18</v>
      </c>
      <c r="C13" s="52">
        <v>850</v>
      </c>
      <c r="D13" s="53">
        <v>470</v>
      </c>
      <c r="E13" s="55">
        <v>675</v>
      </c>
      <c r="F13" s="50">
        <f t="shared" si="0"/>
        <v>143.61702127659575</v>
      </c>
      <c r="G13" s="44">
        <f t="shared" si="1"/>
        <v>79.41176470588235</v>
      </c>
    </row>
    <row r="14" spans="1:7" ht="48" customHeight="1">
      <c r="A14" s="9" t="s">
        <v>19</v>
      </c>
      <c r="B14" s="10" t="s">
        <v>20</v>
      </c>
      <c r="C14" s="51">
        <f>C15</f>
        <v>1200</v>
      </c>
      <c r="D14" s="51">
        <f>D15</f>
        <v>890</v>
      </c>
      <c r="E14" s="51">
        <f>E15</f>
        <v>751</v>
      </c>
      <c r="F14" s="50">
        <f t="shared" si="0"/>
        <v>84.38202247191012</v>
      </c>
      <c r="G14" s="44">
        <f t="shared" si="1"/>
        <v>62.583333333333336</v>
      </c>
    </row>
    <row r="15" spans="1:7" ht="54.75" customHeight="1">
      <c r="A15" s="12" t="s">
        <v>21</v>
      </c>
      <c r="B15" s="13" t="s">
        <v>22</v>
      </c>
      <c r="C15" s="51">
        <f>C16+C17</f>
        <v>1200</v>
      </c>
      <c r="D15" s="51">
        <f>D16+D17</f>
        <v>890</v>
      </c>
      <c r="E15" s="51">
        <f>E16+E17</f>
        <v>751</v>
      </c>
      <c r="F15" s="50">
        <f t="shared" si="0"/>
        <v>84.38202247191012</v>
      </c>
      <c r="G15" s="44">
        <f t="shared" si="1"/>
        <v>62.583333333333336</v>
      </c>
    </row>
    <row r="16" spans="1:7" ht="41.25" customHeight="1">
      <c r="A16" s="16" t="s">
        <v>23</v>
      </c>
      <c r="B16" s="17" t="s">
        <v>58</v>
      </c>
      <c r="C16" s="52">
        <v>1000</v>
      </c>
      <c r="D16" s="53">
        <v>740</v>
      </c>
      <c r="E16" s="54">
        <v>653</v>
      </c>
      <c r="F16" s="50">
        <f t="shared" si="0"/>
        <v>88.24324324324324</v>
      </c>
      <c r="G16" s="44">
        <f t="shared" si="1"/>
        <v>65.3</v>
      </c>
    </row>
    <row r="17" spans="1:7" ht="30" customHeight="1">
      <c r="A17" s="16" t="s">
        <v>48</v>
      </c>
      <c r="B17" s="17" t="s">
        <v>49</v>
      </c>
      <c r="C17" s="52">
        <v>200</v>
      </c>
      <c r="D17" s="53">
        <v>150</v>
      </c>
      <c r="E17" s="55">
        <v>98</v>
      </c>
      <c r="F17" s="50">
        <f t="shared" si="0"/>
        <v>65.33333333333333</v>
      </c>
      <c r="G17" s="44">
        <f t="shared" si="1"/>
        <v>49</v>
      </c>
    </row>
    <row r="18" spans="1:7" ht="36" customHeight="1">
      <c r="A18" s="12" t="s">
        <v>24</v>
      </c>
      <c r="B18" s="13" t="s">
        <v>25</v>
      </c>
      <c r="C18" s="51">
        <v>30</v>
      </c>
      <c r="D18" s="56">
        <v>30</v>
      </c>
      <c r="E18" s="57">
        <v>36</v>
      </c>
      <c r="F18" s="50">
        <f t="shared" si="0"/>
        <v>120</v>
      </c>
      <c r="G18" s="44">
        <f t="shared" si="1"/>
        <v>120</v>
      </c>
    </row>
    <row r="19" spans="1:7" ht="30.75" customHeight="1">
      <c r="A19" s="9" t="s">
        <v>26</v>
      </c>
      <c r="B19" s="10" t="s">
        <v>27</v>
      </c>
      <c r="C19" s="51"/>
      <c r="D19" s="56">
        <v>0</v>
      </c>
      <c r="E19" s="54">
        <v>0</v>
      </c>
      <c r="F19" s="50"/>
      <c r="G19" s="44"/>
    </row>
    <row r="20" spans="1:7" ht="35.25" customHeight="1">
      <c r="A20" s="12" t="s">
        <v>28</v>
      </c>
      <c r="B20" s="13" t="s">
        <v>29</v>
      </c>
      <c r="C20" s="52"/>
      <c r="D20" s="53">
        <v>0</v>
      </c>
      <c r="E20" s="55">
        <v>0</v>
      </c>
      <c r="F20" s="50"/>
      <c r="G20" s="44"/>
    </row>
    <row r="21" spans="1:7" ht="26.25" customHeight="1">
      <c r="A21" s="9" t="s">
        <v>34</v>
      </c>
      <c r="B21" s="10" t="s">
        <v>35</v>
      </c>
      <c r="C21" s="51">
        <f>C22</f>
        <v>0</v>
      </c>
      <c r="D21" s="51">
        <f>D22</f>
        <v>0</v>
      </c>
      <c r="E21" s="51">
        <f>E22</f>
        <v>11</v>
      </c>
      <c r="F21" s="50"/>
      <c r="G21" s="44">
        <v>0</v>
      </c>
    </row>
    <row r="22" spans="1:7" ht="40.5" customHeight="1">
      <c r="A22" s="12" t="s">
        <v>36</v>
      </c>
      <c r="B22" s="35" t="s">
        <v>69</v>
      </c>
      <c r="C22" s="52"/>
      <c r="D22" s="53">
        <v>0</v>
      </c>
      <c r="E22" s="55">
        <v>11</v>
      </c>
      <c r="F22" s="50"/>
      <c r="G22" s="44">
        <v>0</v>
      </c>
    </row>
    <row r="23" spans="1:7" ht="29.25" customHeight="1">
      <c r="A23" s="9" t="s">
        <v>37</v>
      </c>
      <c r="B23" s="10" t="s">
        <v>38</v>
      </c>
      <c r="C23" s="51">
        <f>C24+C25+C27+C28+C26</f>
        <v>13446.699999999999</v>
      </c>
      <c r="D23" s="51">
        <f>D24+D25+D27+D28+D26</f>
        <v>8806.399999999998</v>
      </c>
      <c r="E23" s="51">
        <f>E24+E25+E27+E28+E26</f>
        <v>8806.399999999998</v>
      </c>
      <c r="F23" s="50">
        <f aca="true" t="shared" si="2" ref="F23:F29">E23*100/D23</f>
        <v>100</v>
      </c>
      <c r="G23" s="44">
        <f t="shared" si="1"/>
        <v>65.49116140019483</v>
      </c>
    </row>
    <row r="24" spans="1:7" ht="36.75" customHeight="1">
      <c r="A24" s="12" t="s">
        <v>53</v>
      </c>
      <c r="B24" s="15" t="s">
        <v>52</v>
      </c>
      <c r="C24" s="51">
        <v>4582.1</v>
      </c>
      <c r="D24" s="56">
        <v>3528.2</v>
      </c>
      <c r="E24" s="55">
        <v>3528.2</v>
      </c>
      <c r="F24" s="50">
        <f t="shared" si="2"/>
        <v>100</v>
      </c>
      <c r="G24" s="44">
        <f t="shared" si="1"/>
        <v>76.99962899107395</v>
      </c>
    </row>
    <row r="25" spans="1:7" ht="48.75" customHeight="1">
      <c r="A25" s="12" t="s">
        <v>39</v>
      </c>
      <c r="B25" s="13" t="s">
        <v>65</v>
      </c>
      <c r="C25" s="51">
        <v>8579</v>
      </c>
      <c r="D25" s="56">
        <v>5041.4</v>
      </c>
      <c r="E25" s="55">
        <v>5041.4</v>
      </c>
      <c r="F25" s="50">
        <f t="shared" si="2"/>
        <v>100</v>
      </c>
      <c r="G25" s="44">
        <f t="shared" si="1"/>
        <v>58.76442475813032</v>
      </c>
    </row>
    <row r="26" spans="1:7" ht="48.75" customHeight="1">
      <c r="A26" s="45">
        <v>202020251000000</v>
      </c>
      <c r="B26" s="13" t="s">
        <v>74</v>
      </c>
      <c r="C26" s="51">
        <v>90</v>
      </c>
      <c r="D26" s="51">
        <v>90</v>
      </c>
      <c r="E26" s="51">
        <v>90</v>
      </c>
      <c r="F26" s="50">
        <f t="shared" si="2"/>
        <v>100</v>
      </c>
      <c r="G26" s="44">
        <f t="shared" si="1"/>
        <v>100</v>
      </c>
    </row>
    <row r="27" spans="1:7" ht="40.5" customHeight="1">
      <c r="A27" s="12" t="s">
        <v>56</v>
      </c>
      <c r="B27" s="13" t="s">
        <v>57</v>
      </c>
      <c r="C27" s="52">
        <v>149.3</v>
      </c>
      <c r="D27" s="53">
        <v>112</v>
      </c>
      <c r="E27" s="55">
        <v>112</v>
      </c>
      <c r="F27" s="50">
        <f t="shared" si="2"/>
        <v>100</v>
      </c>
      <c r="G27" s="44">
        <f t="shared" si="1"/>
        <v>75.01674480910917</v>
      </c>
    </row>
    <row r="28" spans="1:7" ht="38.25" customHeight="1">
      <c r="A28" s="12" t="s">
        <v>59</v>
      </c>
      <c r="B28" s="13" t="s">
        <v>60</v>
      </c>
      <c r="C28" s="52">
        <v>46.3</v>
      </c>
      <c r="D28" s="53">
        <v>34.8</v>
      </c>
      <c r="E28" s="55">
        <v>34.8</v>
      </c>
      <c r="F28" s="50">
        <f t="shared" si="2"/>
        <v>100</v>
      </c>
      <c r="G28" s="44">
        <f t="shared" si="1"/>
        <v>75.16198704103671</v>
      </c>
    </row>
    <row r="29" spans="1:7" ht="38.25" customHeight="1" hidden="1">
      <c r="A29" s="12"/>
      <c r="B29" s="13"/>
      <c r="C29" s="52"/>
      <c r="D29" s="52"/>
      <c r="E29" s="58"/>
      <c r="F29" s="50" t="e">
        <f t="shared" si="2"/>
        <v>#DIV/0!</v>
      </c>
      <c r="G29" s="44" t="e">
        <f t="shared" si="1"/>
        <v>#DIV/0!</v>
      </c>
    </row>
    <row r="30" spans="1:7" ht="38.25" customHeight="1" hidden="1">
      <c r="A30" s="12"/>
      <c r="B30" s="13"/>
      <c r="C30" s="52"/>
      <c r="D30" s="52"/>
      <c r="E30" s="58"/>
      <c r="F30" s="50"/>
      <c r="G30" s="44"/>
    </row>
    <row r="31" spans="1:7" ht="36.75" customHeight="1">
      <c r="A31" s="9" t="s">
        <v>41</v>
      </c>
      <c r="B31" s="10" t="s">
        <v>42</v>
      </c>
      <c r="C31" s="51">
        <f>C34+C35</f>
        <v>381</v>
      </c>
      <c r="D31" s="51">
        <f>D34+D35</f>
        <v>0</v>
      </c>
      <c r="E31" s="51">
        <f>E34+E35</f>
        <v>0</v>
      </c>
      <c r="F31" s="51">
        <f>F34+F35</f>
        <v>380.9</v>
      </c>
      <c r="G31" s="44">
        <f t="shared" si="1"/>
        <v>0</v>
      </c>
    </row>
    <row r="32" spans="1:7" ht="26.25" customHeight="1" hidden="1">
      <c r="A32" s="12">
        <v>30302050100000100</v>
      </c>
      <c r="B32" s="13" t="s">
        <v>81</v>
      </c>
      <c r="C32" s="52"/>
      <c r="D32" s="53"/>
      <c r="E32" s="55"/>
      <c r="F32" s="50"/>
      <c r="G32" s="44"/>
    </row>
    <row r="33" spans="1:7" ht="26.25" customHeight="1" hidden="1">
      <c r="A33" s="61"/>
      <c r="B33" s="62" t="s">
        <v>81</v>
      </c>
      <c r="C33" s="59"/>
      <c r="D33" s="53"/>
      <c r="E33" s="55"/>
      <c r="F33" s="50"/>
      <c r="G33" s="44"/>
    </row>
    <row r="34" spans="1:7" ht="26.25" customHeight="1">
      <c r="A34" s="63" t="s">
        <v>82</v>
      </c>
      <c r="B34" s="62" t="s">
        <v>83</v>
      </c>
      <c r="C34" s="59">
        <v>170</v>
      </c>
      <c r="D34" s="53"/>
      <c r="E34" s="55"/>
      <c r="F34" s="50">
        <v>169.9</v>
      </c>
      <c r="G34" s="44"/>
    </row>
    <row r="35" spans="1:7" ht="30" customHeight="1" thickBot="1">
      <c r="A35" s="63" t="s">
        <v>84</v>
      </c>
      <c r="B35" s="62" t="s">
        <v>81</v>
      </c>
      <c r="C35" s="59">
        <v>211</v>
      </c>
      <c r="D35" s="53"/>
      <c r="E35" s="55"/>
      <c r="F35" s="64">
        <v>211</v>
      </c>
      <c r="G35" s="65"/>
    </row>
    <row r="36" spans="1:7" ht="13.5" thickBot="1">
      <c r="A36" s="3"/>
      <c r="B36" s="21" t="s">
        <v>47</v>
      </c>
      <c r="C36" s="60">
        <f>C31+C23+C21+C19+C18+C14+C8</f>
        <v>17952.699999999997</v>
      </c>
      <c r="D36" s="60">
        <f>D31+D23+D21+D19+D18+D14+D8</f>
        <v>11604.399999999998</v>
      </c>
      <c r="E36" s="60">
        <f>E31+E23+E21+E19+E18+E14+E8</f>
        <v>11448.399999999998</v>
      </c>
      <c r="F36" s="50">
        <f>E36*100/D36</f>
        <v>98.65568232739305</v>
      </c>
      <c r="G36" s="44">
        <f t="shared" si="1"/>
        <v>63.76979507260746</v>
      </c>
    </row>
  </sheetData>
  <mergeCells count="4">
    <mergeCell ref="A5:F5"/>
    <mergeCell ref="B1:C1"/>
    <mergeCell ref="A2:C2"/>
    <mergeCell ref="B3:C3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221" t="s">
        <v>62</v>
      </c>
      <c r="C1" s="221"/>
    </row>
    <row r="2" spans="1:3" ht="12.75">
      <c r="A2" s="221" t="s">
        <v>0</v>
      </c>
      <c r="B2" s="221"/>
      <c r="C2" s="221"/>
    </row>
    <row r="3" spans="2:3" ht="12.75">
      <c r="B3" s="222" t="s">
        <v>61</v>
      </c>
      <c r="C3" s="221"/>
    </row>
    <row r="4" ht="5.25" customHeight="1"/>
    <row r="5" spans="1:3" ht="26.25" customHeight="1" thickBot="1">
      <c r="A5" s="223" t="s">
        <v>1</v>
      </c>
      <c r="B5" s="223"/>
      <c r="C5" s="223"/>
    </row>
    <row r="6" spans="1:3" ht="26.25" thickBot="1">
      <c r="A6" s="3" t="s">
        <v>2</v>
      </c>
      <c r="B6" s="4" t="s">
        <v>3</v>
      </c>
      <c r="C6" s="5" t="s">
        <v>4</v>
      </c>
    </row>
    <row r="7" spans="1:3" ht="12.75">
      <c r="A7" s="6" t="s">
        <v>5</v>
      </c>
      <c r="B7" s="7" t="s">
        <v>6</v>
      </c>
      <c r="C7" s="8">
        <f>C8+C10+C12+C15+C24</f>
        <v>4729</v>
      </c>
    </row>
    <row r="8" spans="1:3" ht="15.75" customHeight="1">
      <c r="A8" s="9" t="s">
        <v>7</v>
      </c>
      <c r="B8" s="10" t="s">
        <v>8</v>
      </c>
      <c r="C8" s="11">
        <f>SUM(C9)</f>
        <v>1000</v>
      </c>
    </row>
    <row r="9" spans="1:3" ht="12.75">
      <c r="A9" s="12" t="s">
        <v>9</v>
      </c>
      <c r="B9" s="13" t="s">
        <v>10</v>
      </c>
      <c r="C9" s="14">
        <v>1000</v>
      </c>
    </row>
    <row r="10" spans="1:3" ht="12.75">
      <c r="A10" s="9" t="s">
        <v>11</v>
      </c>
      <c r="B10" s="10" t="s">
        <v>12</v>
      </c>
      <c r="C10" s="11">
        <f>SUM(C11)</f>
        <v>3</v>
      </c>
    </row>
    <row r="11" spans="1:3" ht="12.75">
      <c r="A11" s="12" t="s">
        <v>13</v>
      </c>
      <c r="B11" s="13" t="s">
        <v>14</v>
      </c>
      <c r="C11" s="14">
        <v>3</v>
      </c>
    </row>
    <row r="12" spans="1:3" ht="12.75">
      <c r="A12" s="9" t="s">
        <v>15</v>
      </c>
      <c r="B12" s="10" t="s">
        <v>16</v>
      </c>
      <c r="C12" s="11">
        <f>C13+C14</f>
        <v>1167</v>
      </c>
    </row>
    <row r="13" spans="1:3" ht="12.75">
      <c r="A13" s="12" t="s">
        <v>50</v>
      </c>
      <c r="B13" s="13" t="s">
        <v>17</v>
      </c>
      <c r="C13" s="14">
        <v>521</v>
      </c>
    </row>
    <row r="14" spans="1:3" ht="12.75">
      <c r="A14" s="9" t="s">
        <v>51</v>
      </c>
      <c r="B14" s="15" t="s">
        <v>18</v>
      </c>
      <c r="C14" s="14">
        <v>646</v>
      </c>
    </row>
    <row r="15" spans="1:3" ht="37.5" customHeight="1">
      <c r="A15" s="9" t="s">
        <v>19</v>
      </c>
      <c r="B15" s="10" t="s">
        <v>20</v>
      </c>
      <c r="C15" s="11">
        <v>2494</v>
      </c>
    </row>
    <row r="16" spans="1:3" ht="38.25" customHeight="1">
      <c r="A16" s="12" t="s">
        <v>21</v>
      </c>
      <c r="B16" s="13" t="s">
        <v>22</v>
      </c>
      <c r="C16" s="11">
        <v>2464</v>
      </c>
    </row>
    <row r="17" spans="1:3" ht="42.75" customHeight="1">
      <c r="A17" s="16" t="s">
        <v>23</v>
      </c>
      <c r="B17" s="17" t="s">
        <v>58</v>
      </c>
      <c r="C17" s="14">
        <v>2414</v>
      </c>
    </row>
    <row r="18" spans="1:3" ht="53.25" customHeight="1">
      <c r="A18" s="16" t="s">
        <v>48</v>
      </c>
      <c r="B18" s="17" t="s">
        <v>49</v>
      </c>
      <c r="C18" s="14">
        <v>50</v>
      </c>
    </row>
    <row r="19" spans="1:3" ht="38.25">
      <c r="A19" s="12" t="s">
        <v>24</v>
      </c>
      <c r="B19" s="13" t="s">
        <v>25</v>
      </c>
      <c r="C19" s="14">
        <v>30</v>
      </c>
    </row>
    <row r="20" spans="1:3" ht="25.5">
      <c r="A20" s="9" t="s">
        <v>26</v>
      </c>
      <c r="B20" s="10" t="s">
        <v>27</v>
      </c>
      <c r="C20" s="11"/>
    </row>
    <row r="21" spans="1:3" ht="16.5" customHeight="1">
      <c r="A21" s="12" t="s">
        <v>28</v>
      </c>
      <c r="B21" s="13" t="s">
        <v>29</v>
      </c>
      <c r="C21" s="14"/>
    </row>
    <row r="22" spans="1:3" ht="25.5" hidden="1">
      <c r="A22" s="9" t="s">
        <v>30</v>
      </c>
      <c r="B22" s="10" t="s">
        <v>31</v>
      </c>
      <c r="C22" s="11">
        <f>SUM(C23)</f>
        <v>0</v>
      </c>
    </row>
    <row r="23" spans="1:3" ht="25.5" hidden="1">
      <c r="A23" s="12" t="s">
        <v>32</v>
      </c>
      <c r="B23" s="13" t="s">
        <v>33</v>
      </c>
      <c r="C23" s="14">
        <v>0</v>
      </c>
    </row>
    <row r="24" spans="1:3" ht="12.75">
      <c r="A24" s="9" t="s">
        <v>34</v>
      </c>
      <c r="B24" s="10" t="s">
        <v>35</v>
      </c>
      <c r="C24" s="11">
        <f>SUM(C25)</f>
        <v>65</v>
      </c>
    </row>
    <row r="25" spans="1:3" ht="12.75">
      <c r="A25" s="12" t="s">
        <v>36</v>
      </c>
      <c r="B25" s="13" t="s">
        <v>35</v>
      </c>
      <c r="C25" s="14">
        <v>65</v>
      </c>
    </row>
    <row r="26" spans="1:3" ht="38.25" customHeight="1">
      <c r="A26" s="9" t="s">
        <v>37</v>
      </c>
      <c r="B26" s="10" t="s">
        <v>38</v>
      </c>
      <c r="C26" s="11">
        <f>C27+C29+C30+C31</f>
        <v>2287</v>
      </c>
    </row>
    <row r="27" spans="1:3" ht="24" customHeight="1">
      <c r="A27" s="12" t="s">
        <v>53</v>
      </c>
      <c r="B27" s="15" t="s">
        <v>52</v>
      </c>
      <c r="C27" s="14">
        <v>2101</v>
      </c>
    </row>
    <row r="28" spans="1:3" ht="23.25" customHeight="1">
      <c r="A28" s="12" t="s">
        <v>39</v>
      </c>
      <c r="B28" s="13" t="s">
        <v>40</v>
      </c>
      <c r="C28" s="14">
        <v>2101</v>
      </c>
    </row>
    <row r="29" spans="1:3" ht="23.25" customHeight="1">
      <c r="A29" s="12" t="s">
        <v>54</v>
      </c>
      <c r="B29" s="13" t="s">
        <v>55</v>
      </c>
      <c r="C29" s="14">
        <v>20</v>
      </c>
    </row>
    <row r="30" spans="1:3" ht="24.75" customHeight="1">
      <c r="A30" s="12" t="s">
        <v>56</v>
      </c>
      <c r="B30" s="13" t="s">
        <v>57</v>
      </c>
      <c r="C30" s="14">
        <v>149</v>
      </c>
    </row>
    <row r="31" spans="1:3" ht="24.75" customHeight="1">
      <c r="A31" s="12" t="s">
        <v>59</v>
      </c>
      <c r="B31" s="13" t="s">
        <v>60</v>
      </c>
      <c r="C31" s="14">
        <v>17</v>
      </c>
    </row>
    <row r="32" spans="1:3" ht="25.5">
      <c r="A32" s="9" t="s">
        <v>41</v>
      </c>
      <c r="B32" s="10" t="s">
        <v>42</v>
      </c>
      <c r="C32" s="11">
        <v>104</v>
      </c>
    </row>
    <row r="33" spans="1:3" ht="12.75">
      <c r="A33" s="12" t="s">
        <v>43</v>
      </c>
      <c r="B33" s="13" t="s">
        <v>44</v>
      </c>
      <c r="C33" s="14">
        <v>104</v>
      </c>
    </row>
    <row r="34" spans="1:3" ht="13.5" thickBot="1">
      <c r="A34" s="18" t="s">
        <v>45</v>
      </c>
      <c r="B34" s="19" t="s">
        <v>46</v>
      </c>
      <c r="C34" s="20"/>
    </row>
    <row r="35" spans="1:3" ht="13.5" thickBot="1">
      <c r="A35" s="3"/>
      <c r="B35" s="21" t="s">
        <v>47</v>
      </c>
      <c r="C35" s="22">
        <f>C32+C26+C24+C15+C12+C10+C8</f>
        <v>7120</v>
      </c>
    </row>
    <row r="36" spans="1:3" ht="12.75">
      <c r="A36" s="23"/>
      <c r="B36" s="23"/>
      <c r="C36" s="2"/>
    </row>
    <row r="37" spans="1:3" ht="12.75">
      <c r="A37" s="23"/>
      <c r="B37" s="23"/>
      <c r="C37" s="2"/>
    </row>
    <row r="38" spans="1:3" ht="12.75">
      <c r="A38" s="23"/>
      <c r="B38" s="23"/>
      <c r="C38" s="2"/>
    </row>
    <row r="39" spans="1:3" ht="12.75">
      <c r="A39" s="23"/>
      <c r="B39" s="23"/>
      <c r="C39" s="2"/>
    </row>
    <row r="40" spans="1:3" ht="12.75">
      <c r="A40" s="23"/>
      <c r="B40" s="23"/>
      <c r="C40" s="2"/>
    </row>
    <row r="41" spans="1:3" ht="12.75">
      <c r="A41" s="23"/>
      <c r="B41" s="23"/>
      <c r="C41" s="2"/>
    </row>
    <row r="42" spans="1:3" ht="12.75">
      <c r="A42" s="23"/>
      <c r="B42" s="23"/>
      <c r="C42" s="2"/>
    </row>
    <row r="43" spans="1:3" ht="12.75">
      <c r="A43" s="23"/>
      <c r="B43" s="23"/>
      <c r="C43" s="2"/>
    </row>
    <row r="44" spans="1:3" ht="12.75">
      <c r="A44" s="23"/>
      <c r="B44" s="23"/>
      <c r="C44" s="2"/>
    </row>
    <row r="45" spans="1:3" ht="12.75">
      <c r="A45" s="23"/>
      <c r="B45" s="23"/>
      <c r="C45" s="2"/>
    </row>
    <row r="46" spans="1:3" ht="12.75">
      <c r="A46" s="23"/>
      <c r="B46" s="23"/>
      <c r="C46" s="2"/>
    </row>
    <row r="47" spans="1:3" ht="12.75">
      <c r="A47" s="23"/>
      <c r="B47" s="23"/>
      <c r="C47" s="2"/>
    </row>
  </sheetData>
  <mergeCells count="4">
    <mergeCell ref="B1:C1"/>
    <mergeCell ref="A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I10" sqref="I10"/>
    </sheetView>
  </sheetViews>
  <sheetFormatPr defaultColWidth="9.140625" defaultRowHeight="12.75"/>
  <cols>
    <col min="1" max="1" width="28.140625" style="0" customWidth="1"/>
    <col min="2" max="2" width="35.28125" style="0" customWidth="1"/>
    <col min="3" max="3" width="22.7109375" style="0" customWidth="1"/>
    <col min="4" max="4" width="10.57421875" style="0" hidden="1" customWidth="1"/>
    <col min="5" max="5" width="0" style="0" hidden="1" customWidth="1"/>
    <col min="6" max="6" width="0.13671875" style="0" customWidth="1"/>
    <col min="7" max="7" width="11.140625" style="0" hidden="1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107</v>
      </c>
      <c r="C3" s="221"/>
      <c r="D3" s="2"/>
    </row>
    <row r="4" spans="1:4" ht="15.75">
      <c r="A4" s="1"/>
      <c r="B4" s="81" t="s">
        <v>93</v>
      </c>
      <c r="C4" s="1"/>
      <c r="D4" s="1"/>
    </row>
    <row r="5" spans="1:6" ht="13.5" customHeight="1">
      <c r="A5" s="225" t="s">
        <v>94</v>
      </c>
      <c r="B5" s="225"/>
      <c r="C5" s="225"/>
      <c r="D5" s="225"/>
      <c r="E5" s="225"/>
      <c r="F5" s="225"/>
    </row>
    <row r="6" spans="1:6" ht="21" customHeight="1" thickBot="1">
      <c r="A6" s="46"/>
      <c r="B6" s="80" t="s">
        <v>98</v>
      </c>
      <c r="C6" s="46"/>
      <c r="D6" s="46"/>
      <c r="E6" s="46"/>
      <c r="F6" s="46"/>
    </row>
    <row r="7" spans="1:7" ht="50.25" customHeight="1" thickBot="1">
      <c r="A7" s="3" t="s">
        <v>2</v>
      </c>
      <c r="B7" s="4" t="s">
        <v>3</v>
      </c>
      <c r="C7" s="79" t="s">
        <v>67</v>
      </c>
      <c r="D7" s="15" t="s">
        <v>73</v>
      </c>
      <c r="E7" s="26" t="s">
        <v>77</v>
      </c>
      <c r="F7" s="47"/>
      <c r="G7" s="47"/>
    </row>
    <row r="8" spans="1:7" ht="24" customHeight="1">
      <c r="A8" s="71" t="s">
        <v>5</v>
      </c>
      <c r="B8" s="7" t="s">
        <v>6</v>
      </c>
      <c r="C8" s="67">
        <f>C9+C11+C14</f>
        <v>4983</v>
      </c>
      <c r="D8" s="49">
        <f>D9+D11</f>
        <v>1878</v>
      </c>
      <c r="E8" s="49">
        <f>E9+E11</f>
        <v>1844</v>
      </c>
      <c r="F8" s="49"/>
      <c r="G8" s="50"/>
    </row>
    <row r="9" spans="1:7" ht="20.25" customHeight="1">
      <c r="A9" s="72" t="s">
        <v>7</v>
      </c>
      <c r="B9" s="10" t="s">
        <v>8</v>
      </c>
      <c r="C9" s="66">
        <v>1493</v>
      </c>
      <c r="D9" s="51">
        <f>D10</f>
        <v>1048</v>
      </c>
      <c r="E9" s="51">
        <f>E10</f>
        <v>842</v>
      </c>
      <c r="F9" s="66"/>
      <c r="G9" s="50"/>
    </row>
    <row r="10" spans="1:7" ht="24.75" customHeight="1">
      <c r="A10" s="73" t="s">
        <v>9</v>
      </c>
      <c r="B10" s="13" t="s">
        <v>10</v>
      </c>
      <c r="C10" s="68">
        <v>1493</v>
      </c>
      <c r="D10" s="53">
        <v>1048</v>
      </c>
      <c r="E10" s="54">
        <v>842</v>
      </c>
      <c r="F10" s="64"/>
      <c r="G10" s="50"/>
    </row>
    <row r="11" spans="1:7" ht="16.5" customHeight="1">
      <c r="A11" s="72" t="s">
        <v>15</v>
      </c>
      <c r="B11" s="10" t="s">
        <v>16</v>
      </c>
      <c r="C11" s="66">
        <f>C12+C13</f>
        <v>1470</v>
      </c>
      <c r="D11" s="51">
        <f>D12+D13</f>
        <v>830</v>
      </c>
      <c r="E11" s="51">
        <f>E12+E13</f>
        <v>1002</v>
      </c>
      <c r="F11" s="66"/>
      <c r="G11" s="50"/>
    </row>
    <row r="12" spans="1:7" ht="18.75" customHeight="1">
      <c r="A12" s="73" t="s">
        <v>100</v>
      </c>
      <c r="B12" s="13" t="s">
        <v>17</v>
      </c>
      <c r="C12" s="68">
        <v>370</v>
      </c>
      <c r="D12" s="53">
        <v>360</v>
      </c>
      <c r="E12" s="55">
        <v>327</v>
      </c>
      <c r="F12" s="64"/>
      <c r="G12" s="50"/>
    </row>
    <row r="13" spans="1:7" ht="20.25" customHeight="1">
      <c r="A13" s="73" t="s">
        <v>101</v>
      </c>
      <c r="B13" s="13" t="s">
        <v>18</v>
      </c>
      <c r="C13" s="68">
        <v>1100</v>
      </c>
      <c r="D13" s="53">
        <v>470</v>
      </c>
      <c r="E13" s="55">
        <v>675</v>
      </c>
      <c r="F13" s="64"/>
      <c r="G13" s="50"/>
    </row>
    <row r="14" spans="1:7" ht="48" customHeight="1">
      <c r="A14" s="72" t="s">
        <v>19</v>
      </c>
      <c r="B14" s="10" t="s">
        <v>20</v>
      </c>
      <c r="C14" s="66">
        <f>C15+C20</f>
        <v>2020</v>
      </c>
      <c r="D14" s="66" t="e">
        <f>D15</f>
        <v>#REF!</v>
      </c>
      <c r="E14" s="66" t="e">
        <f>E15</f>
        <v>#REF!</v>
      </c>
      <c r="F14" s="66"/>
      <c r="G14" s="50"/>
    </row>
    <row r="15" spans="1:7" ht="54.75" customHeight="1">
      <c r="A15" s="73" t="s">
        <v>21</v>
      </c>
      <c r="B15" s="13" t="s">
        <v>22</v>
      </c>
      <c r="C15" s="66">
        <f>C16+C17</f>
        <v>1470</v>
      </c>
      <c r="D15" s="66" t="e">
        <f>D16+D17+#REF!</f>
        <v>#REF!</v>
      </c>
      <c r="E15" s="66" t="e">
        <f>E16+E17+#REF!</f>
        <v>#REF!</v>
      </c>
      <c r="F15" s="66"/>
      <c r="G15" s="50"/>
    </row>
    <row r="16" spans="1:7" ht="41.25" customHeight="1">
      <c r="A16" s="73" t="s">
        <v>102</v>
      </c>
      <c r="B16" s="13" t="s">
        <v>58</v>
      </c>
      <c r="C16" s="68">
        <v>1330</v>
      </c>
      <c r="D16" s="53">
        <v>740</v>
      </c>
      <c r="E16" s="54">
        <v>653</v>
      </c>
      <c r="F16" s="64"/>
      <c r="G16" s="50"/>
    </row>
    <row r="17" spans="1:7" ht="30" customHeight="1">
      <c r="A17" s="73" t="s">
        <v>48</v>
      </c>
      <c r="B17" s="13" t="s">
        <v>49</v>
      </c>
      <c r="C17" s="68">
        <v>140</v>
      </c>
      <c r="D17" s="53">
        <v>150</v>
      </c>
      <c r="E17" s="55">
        <v>98</v>
      </c>
      <c r="F17" s="64"/>
      <c r="G17" s="50"/>
    </row>
    <row r="18" spans="1:7" s="85" customFormat="1" ht="30" customHeight="1">
      <c r="A18" s="72" t="s">
        <v>103</v>
      </c>
      <c r="B18" s="83" t="s">
        <v>104</v>
      </c>
      <c r="C18" s="66">
        <v>170</v>
      </c>
      <c r="D18" s="56"/>
      <c r="E18" s="84"/>
      <c r="F18" s="50"/>
      <c r="G18" s="50"/>
    </row>
    <row r="19" spans="1:7" ht="30" customHeight="1">
      <c r="A19" s="73" t="s">
        <v>105</v>
      </c>
      <c r="B19" s="13" t="s">
        <v>106</v>
      </c>
      <c r="C19" s="68">
        <v>170</v>
      </c>
      <c r="D19" s="53"/>
      <c r="E19" s="55"/>
      <c r="F19" s="64"/>
      <c r="G19" s="50"/>
    </row>
    <row r="20" spans="1:7" ht="39.75" customHeight="1">
      <c r="A20" s="72" t="s">
        <v>91</v>
      </c>
      <c r="B20" s="10" t="s">
        <v>89</v>
      </c>
      <c r="C20" s="66">
        <v>550</v>
      </c>
      <c r="D20" s="56">
        <v>0</v>
      </c>
      <c r="E20" s="54">
        <v>0</v>
      </c>
      <c r="F20" s="50"/>
      <c r="G20" s="50"/>
    </row>
    <row r="21" spans="1:7" ht="51.75" customHeight="1">
      <c r="A21" s="73" t="s">
        <v>90</v>
      </c>
      <c r="B21" s="13" t="s">
        <v>99</v>
      </c>
      <c r="C21" s="68">
        <v>550</v>
      </c>
      <c r="D21" s="53">
        <v>0</v>
      </c>
      <c r="E21" s="55">
        <v>0</v>
      </c>
      <c r="F21" s="64"/>
      <c r="G21" s="50"/>
    </row>
    <row r="22" spans="1:7" ht="25.5" customHeight="1" hidden="1">
      <c r="A22" s="73"/>
      <c r="B22" s="13"/>
      <c r="C22" s="68"/>
      <c r="D22" s="52"/>
      <c r="E22" s="58"/>
      <c r="F22" s="50"/>
      <c r="G22" s="50"/>
    </row>
    <row r="23" spans="1:7" ht="26.25" customHeight="1">
      <c r="A23" s="72" t="s">
        <v>34</v>
      </c>
      <c r="B23" s="10" t="s">
        <v>35</v>
      </c>
      <c r="C23" s="66">
        <f>C24</f>
        <v>122.4</v>
      </c>
      <c r="D23" s="51">
        <f>D24</f>
        <v>0</v>
      </c>
      <c r="E23" s="51">
        <f>E24</f>
        <v>11</v>
      </c>
      <c r="F23" s="50"/>
      <c r="G23" s="50"/>
    </row>
    <row r="24" spans="1:7" ht="32.25" customHeight="1">
      <c r="A24" s="73" t="s">
        <v>36</v>
      </c>
      <c r="B24" s="35" t="s">
        <v>69</v>
      </c>
      <c r="C24" s="68">
        <v>122.4</v>
      </c>
      <c r="D24" s="53">
        <v>0</v>
      </c>
      <c r="E24" s="55">
        <v>11</v>
      </c>
      <c r="F24" s="64"/>
      <c r="G24" s="50"/>
    </row>
    <row r="25" spans="1:8" ht="29.25" customHeight="1">
      <c r="A25" s="72" t="s">
        <v>37</v>
      </c>
      <c r="B25" s="10" t="s">
        <v>38</v>
      </c>
      <c r="C25" s="66">
        <f>C26+C27+C28+C29+C30</f>
        <v>11434.400000000001</v>
      </c>
      <c r="D25" s="66" t="e">
        <f>D26+D27+#REF!+D28+D29+D30</f>
        <v>#REF!</v>
      </c>
      <c r="E25" s="66" t="e">
        <f>E26+E27+#REF!+E28+E29+E30</f>
        <v>#REF!</v>
      </c>
      <c r="F25" s="66"/>
      <c r="G25" s="50"/>
      <c r="H25" s="224"/>
    </row>
    <row r="26" spans="1:8" ht="36.75" customHeight="1">
      <c r="A26" s="73" t="s">
        <v>53</v>
      </c>
      <c r="B26" s="15" t="s">
        <v>52</v>
      </c>
      <c r="C26" s="68">
        <v>6440.6</v>
      </c>
      <c r="D26" s="51">
        <v>4582.1</v>
      </c>
      <c r="E26" s="51">
        <v>4582.1</v>
      </c>
      <c r="F26" s="51"/>
      <c r="G26" s="50"/>
      <c r="H26" s="224"/>
    </row>
    <row r="27" spans="1:8" ht="48.75" customHeight="1">
      <c r="A27" s="73" t="s">
        <v>39</v>
      </c>
      <c r="B27" s="13" t="s">
        <v>65</v>
      </c>
      <c r="C27" s="68">
        <v>4670.8</v>
      </c>
      <c r="D27" s="56">
        <v>5041.4</v>
      </c>
      <c r="E27" s="55">
        <v>5041.4</v>
      </c>
      <c r="F27" s="50"/>
      <c r="G27" s="50"/>
      <c r="H27" s="224"/>
    </row>
    <row r="28" spans="1:7" ht="40.5" customHeight="1">
      <c r="A28" s="73" t="s">
        <v>86</v>
      </c>
      <c r="B28" s="13" t="s">
        <v>57</v>
      </c>
      <c r="C28" s="68">
        <v>116.7</v>
      </c>
      <c r="D28" s="53">
        <v>112</v>
      </c>
      <c r="E28" s="55">
        <v>112</v>
      </c>
      <c r="F28" s="50"/>
      <c r="G28" s="50"/>
    </row>
    <row r="29" spans="1:7" ht="40.5" customHeight="1">
      <c r="A29" s="73" t="s">
        <v>87</v>
      </c>
      <c r="B29" s="13" t="s">
        <v>60</v>
      </c>
      <c r="C29" s="68">
        <v>46.3</v>
      </c>
      <c r="D29" s="53">
        <v>34.8</v>
      </c>
      <c r="E29" s="55">
        <v>34.8</v>
      </c>
      <c r="F29" s="50"/>
      <c r="G29" s="50"/>
    </row>
    <row r="30" spans="1:7" ht="38.25" customHeight="1">
      <c r="A30" s="76">
        <v>20209024100000100</v>
      </c>
      <c r="B30" s="13" t="s">
        <v>88</v>
      </c>
      <c r="C30" s="68">
        <v>160</v>
      </c>
      <c r="D30" s="53">
        <v>34.8</v>
      </c>
      <c r="E30" s="55">
        <v>34.8</v>
      </c>
      <c r="F30" s="50"/>
      <c r="G30" s="50"/>
    </row>
    <row r="31" spans="1:7" ht="38.25" customHeight="1" hidden="1">
      <c r="A31" s="73"/>
      <c r="B31" s="13"/>
      <c r="C31" s="68"/>
      <c r="D31" s="52"/>
      <c r="E31" s="58"/>
      <c r="F31" s="50"/>
      <c r="G31" s="50"/>
    </row>
    <row r="32" spans="1:7" ht="38.25" customHeight="1" hidden="1">
      <c r="A32" s="73"/>
      <c r="B32" s="13"/>
      <c r="C32" s="68"/>
      <c r="D32" s="52"/>
      <c r="E32" s="58"/>
      <c r="F32" s="50"/>
      <c r="G32" s="50"/>
    </row>
    <row r="33" spans="1:7" ht="26.25" customHeight="1">
      <c r="A33" s="73"/>
      <c r="B33" s="82" t="s">
        <v>97</v>
      </c>
      <c r="C33" s="66">
        <f>C8+C25+C23+C18</f>
        <v>16709.800000000003</v>
      </c>
      <c r="D33" s="68" t="e">
        <f>D25+D14+D8+D23+D20</f>
        <v>#REF!</v>
      </c>
      <c r="E33" s="68" t="e">
        <f>E25+E14+E8+E23+E20</f>
        <v>#REF!</v>
      </c>
      <c r="F33" s="66"/>
      <c r="G33" s="50"/>
    </row>
    <row r="34" spans="1:7" ht="36.75" customHeight="1">
      <c r="A34" s="72" t="s">
        <v>41</v>
      </c>
      <c r="B34" s="10" t="s">
        <v>42</v>
      </c>
      <c r="C34" s="66">
        <f>C37+C38</f>
        <v>117.4</v>
      </c>
      <c r="D34" s="51">
        <f>D37+D38</f>
        <v>0</v>
      </c>
      <c r="E34" s="51">
        <f>E37+E38</f>
        <v>0</v>
      </c>
      <c r="F34" s="66"/>
      <c r="G34" s="50"/>
    </row>
    <row r="35" spans="1:7" ht="26.25" customHeight="1" hidden="1">
      <c r="A35" s="73">
        <v>30302050100000100</v>
      </c>
      <c r="B35" s="13" t="s">
        <v>81</v>
      </c>
      <c r="C35" s="68"/>
      <c r="D35" s="53"/>
      <c r="E35" s="55"/>
      <c r="F35" s="50"/>
      <c r="G35" s="50"/>
    </row>
    <row r="36" spans="1:7" ht="26.25" customHeight="1" hidden="1">
      <c r="A36" s="77"/>
      <c r="B36" s="62" t="s">
        <v>81</v>
      </c>
      <c r="C36" s="69"/>
      <c r="D36" s="53"/>
      <c r="E36" s="55"/>
      <c r="F36" s="50"/>
      <c r="G36" s="50"/>
    </row>
    <row r="37" spans="1:7" ht="26.25" customHeight="1">
      <c r="A37" s="78" t="s">
        <v>84</v>
      </c>
      <c r="B37" s="62" t="s">
        <v>83</v>
      </c>
      <c r="C37" s="69">
        <v>57.4</v>
      </c>
      <c r="D37" s="53"/>
      <c r="E37" s="55"/>
      <c r="F37" s="50"/>
      <c r="G37" s="50"/>
    </row>
    <row r="38" spans="1:7" ht="30" customHeight="1" thickBot="1">
      <c r="A38" s="78" t="s">
        <v>84</v>
      </c>
      <c r="B38" s="62" t="s">
        <v>81</v>
      </c>
      <c r="C38" s="69">
        <v>60</v>
      </c>
      <c r="D38" s="53"/>
      <c r="E38" s="55"/>
      <c r="F38" s="64"/>
      <c r="G38" s="50"/>
    </row>
    <row r="39" spans="1:7" ht="26.25" customHeight="1" thickBot="1">
      <c r="A39" s="3"/>
      <c r="B39" s="21" t="s">
        <v>47</v>
      </c>
      <c r="C39" s="70">
        <f>C34+C33</f>
        <v>16827.200000000004</v>
      </c>
      <c r="D39" s="70" t="e">
        <f>D34+D33</f>
        <v>#REF!</v>
      </c>
      <c r="E39" s="70" t="e">
        <f>E34+E33</f>
        <v>#REF!</v>
      </c>
      <c r="F39" s="70"/>
      <c r="G39" s="50"/>
    </row>
  </sheetData>
  <mergeCells count="5">
    <mergeCell ref="H25:H27"/>
    <mergeCell ref="A5:F5"/>
    <mergeCell ref="B1:C1"/>
    <mergeCell ref="A2:C2"/>
    <mergeCell ref="B3:C3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25">
      <selection activeCell="D30" sqref="D30"/>
    </sheetView>
  </sheetViews>
  <sheetFormatPr defaultColWidth="9.140625" defaultRowHeight="12.75"/>
  <cols>
    <col min="1" max="1" width="19.8515625" style="0" customWidth="1"/>
    <col min="2" max="2" width="29.7109375" style="0" customWidth="1"/>
    <col min="3" max="3" width="10.8515625" style="0" customWidth="1"/>
    <col min="4" max="4" width="11.57421875" style="0" customWidth="1"/>
    <col min="5" max="5" width="11.140625" style="0" customWidth="1"/>
    <col min="6" max="6" width="11.2812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138</v>
      </c>
      <c r="C3" s="221"/>
      <c r="D3" s="2"/>
    </row>
    <row r="4" spans="1:4" ht="12.75">
      <c r="A4" s="1"/>
      <c r="B4" s="1"/>
      <c r="C4" s="1"/>
      <c r="D4" s="1"/>
    </row>
    <row r="5" spans="1:4" ht="12.75">
      <c r="A5" s="223" t="s">
        <v>126</v>
      </c>
      <c r="B5" s="223"/>
      <c r="C5" s="223"/>
      <c r="D5" s="24"/>
    </row>
    <row r="6" spans="1:6" ht="20.25" customHeight="1" thickBot="1">
      <c r="A6" s="223" t="s">
        <v>130</v>
      </c>
      <c r="B6" s="223"/>
      <c r="C6" s="223"/>
      <c r="D6" s="223"/>
      <c r="E6" s="223"/>
      <c r="F6" s="223"/>
    </row>
    <row r="7" spans="1:6" ht="58.5" customHeight="1" thickBot="1">
      <c r="A7" s="92" t="s">
        <v>2</v>
      </c>
      <c r="B7" s="91" t="s">
        <v>3</v>
      </c>
      <c r="C7" s="89" t="s">
        <v>125</v>
      </c>
      <c r="D7" s="90" t="s">
        <v>131</v>
      </c>
      <c r="E7" s="90" t="s">
        <v>132</v>
      </c>
      <c r="F7" s="106" t="s">
        <v>133</v>
      </c>
    </row>
    <row r="8" spans="1:6" ht="25.5">
      <c r="A8" s="6" t="s">
        <v>5</v>
      </c>
      <c r="B8" s="7" t="s">
        <v>6</v>
      </c>
      <c r="C8" s="36">
        <f>C9+C11+C14</f>
        <v>4578</v>
      </c>
      <c r="D8" s="36">
        <f>D9+D11+D14</f>
        <v>2134.5</v>
      </c>
      <c r="E8" s="36">
        <f>E9+E11+E14</f>
        <v>3416.4000000000005</v>
      </c>
      <c r="F8" s="44">
        <f aca="true" t="shared" si="0" ref="F8:F19">E8/D8*100</f>
        <v>160.0562192550949</v>
      </c>
    </row>
    <row r="9" spans="1:6" ht="25.5">
      <c r="A9" s="9" t="s">
        <v>7</v>
      </c>
      <c r="B9" s="10" t="s">
        <v>8</v>
      </c>
      <c r="C9" s="31">
        <f>C10</f>
        <v>1911.1</v>
      </c>
      <c r="D9" s="31">
        <f>D10</f>
        <v>906.1</v>
      </c>
      <c r="E9" s="31">
        <f>E10</f>
        <v>782.2</v>
      </c>
      <c r="F9" s="44">
        <f t="shared" si="0"/>
        <v>86.32601258139279</v>
      </c>
    </row>
    <row r="10" spans="1:6" ht="24.75" customHeight="1">
      <c r="A10" s="12" t="s">
        <v>9</v>
      </c>
      <c r="B10" s="13" t="s">
        <v>10</v>
      </c>
      <c r="C10" s="100">
        <v>1911.1</v>
      </c>
      <c r="D10" s="30">
        <v>906.1</v>
      </c>
      <c r="E10" s="93">
        <v>782.2</v>
      </c>
      <c r="F10" s="44">
        <f t="shared" si="0"/>
        <v>86.32601258139279</v>
      </c>
    </row>
    <row r="11" spans="1:6" ht="25.5">
      <c r="A11" s="9" t="s">
        <v>15</v>
      </c>
      <c r="B11" s="10" t="s">
        <v>16</v>
      </c>
      <c r="C11" s="31">
        <f>C12+C13</f>
        <v>1957.7</v>
      </c>
      <c r="D11" s="31">
        <f>D12+D13</f>
        <v>935</v>
      </c>
      <c r="E11" s="31">
        <f>E12+E13</f>
        <v>1728.4</v>
      </c>
      <c r="F11" s="44">
        <f t="shared" si="0"/>
        <v>184.85561497326205</v>
      </c>
    </row>
    <row r="12" spans="1:6" ht="18.75" customHeight="1">
      <c r="A12" s="12" t="s">
        <v>50</v>
      </c>
      <c r="B12" s="13" t="s">
        <v>17</v>
      </c>
      <c r="C12" s="32">
        <v>457.7</v>
      </c>
      <c r="D12" s="30">
        <v>202</v>
      </c>
      <c r="E12" s="94">
        <v>231.7</v>
      </c>
      <c r="F12" s="44">
        <f t="shared" si="0"/>
        <v>114.7029702970297</v>
      </c>
    </row>
    <row r="13" spans="1:6" ht="20.25" customHeight="1">
      <c r="A13" s="9" t="s">
        <v>51</v>
      </c>
      <c r="B13" s="13" t="s">
        <v>18</v>
      </c>
      <c r="C13" s="32">
        <v>1500</v>
      </c>
      <c r="D13" s="30">
        <v>733</v>
      </c>
      <c r="E13" s="94">
        <v>1496.7</v>
      </c>
      <c r="F13" s="44">
        <f t="shared" si="0"/>
        <v>204.18826739427013</v>
      </c>
    </row>
    <row r="14" spans="1:6" ht="20.25" customHeight="1">
      <c r="A14" s="9" t="s">
        <v>118</v>
      </c>
      <c r="B14" s="10" t="s">
        <v>117</v>
      </c>
      <c r="C14" s="31">
        <f>C15</f>
        <v>709.2</v>
      </c>
      <c r="D14" s="31">
        <f>D15</f>
        <v>293.4</v>
      </c>
      <c r="E14" s="31">
        <f>E15</f>
        <v>905.8</v>
      </c>
      <c r="F14" s="44">
        <f t="shared" si="0"/>
        <v>308.7252897068848</v>
      </c>
    </row>
    <row r="15" spans="1:6" ht="20.25" customHeight="1">
      <c r="A15" s="12" t="s">
        <v>119</v>
      </c>
      <c r="B15" s="13" t="s">
        <v>117</v>
      </c>
      <c r="C15" s="32">
        <v>709.2</v>
      </c>
      <c r="D15" s="32">
        <v>293.4</v>
      </c>
      <c r="E15" s="103">
        <v>905.8</v>
      </c>
      <c r="F15" s="44">
        <f t="shared" si="0"/>
        <v>308.7252897068848</v>
      </c>
    </row>
    <row r="16" spans="1:6" ht="48" customHeight="1">
      <c r="A16" s="9" t="s">
        <v>19</v>
      </c>
      <c r="B16" s="96" t="s">
        <v>20</v>
      </c>
      <c r="C16" s="37">
        <f>C18+C19+C20</f>
        <v>1607.6</v>
      </c>
      <c r="D16" s="37">
        <f>D18+D19+D20</f>
        <v>784</v>
      </c>
      <c r="E16" s="37">
        <f>E18+E19+E20</f>
        <v>798.1999999999999</v>
      </c>
      <c r="F16" s="44">
        <f t="shared" si="0"/>
        <v>101.81122448979592</v>
      </c>
    </row>
    <row r="17" spans="1:6" ht="54.75" customHeight="1">
      <c r="A17" s="12" t="s">
        <v>21</v>
      </c>
      <c r="B17" s="95" t="s">
        <v>22</v>
      </c>
      <c r="C17" s="31">
        <f>C18+C19</f>
        <v>1607.6</v>
      </c>
      <c r="D17" s="31">
        <f>D18+D19</f>
        <v>784</v>
      </c>
      <c r="E17" s="31">
        <f>E18+E19</f>
        <v>733.4</v>
      </c>
      <c r="F17" s="44">
        <f t="shared" si="0"/>
        <v>93.54591836734694</v>
      </c>
    </row>
    <row r="18" spans="1:6" ht="36.75" customHeight="1">
      <c r="A18" s="12" t="s">
        <v>23</v>
      </c>
      <c r="B18" s="95" t="s">
        <v>58</v>
      </c>
      <c r="C18" s="32">
        <v>1330</v>
      </c>
      <c r="D18" s="30">
        <v>654</v>
      </c>
      <c r="E18" s="99">
        <v>592.4</v>
      </c>
      <c r="F18" s="44">
        <f t="shared" si="0"/>
        <v>90.58103975535168</v>
      </c>
    </row>
    <row r="19" spans="1:6" ht="30" customHeight="1">
      <c r="A19" s="12" t="s">
        <v>48</v>
      </c>
      <c r="B19" s="13" t="s">
        <v>49</v>
      </c>
      <c r="C19" s="32">
        <v>277.6</v>
      </c>
      <c r="D19" s="30">
        <v>130</v>
      </c>
      <c r="E19" s="94">
        <v>141</v>
      </c>
      <c r="F19" s="44">
        <f t="shared" si="0"/>
        <v>108.46153846153845</v>
      </c>
    </row>
    <row r="20" spans="1:6" ht="54" customHeight="1">
      <c r="A20" s="12" t="s">
        <v>120</v>
      </c>
      <c r="B20" s="13" t="s">
        <v>25</v>
      </c>
      <c r="C20" s="51"/>
      <c r="D20" s="56"/>
      <c r="E20" s="105">
        <v>64.8</v>
      </c>
      <c r="F20" s="44">
        <v>100</v>
      </c>
    </row>
    <row r="21" spans="1:6" ht="30.75" customHeight="1">
      <c r="A21" s="9" t="s">
        <v>26</v>
      </c>
      <c r="B21" s="10" t="s">
        <v>27</v>
      </c>
      <c r="C21" s="37">
        <f>C22+C23</f>
        <v>688</v>
      </c>
      <c r="D21" s="37">
        <f>D22+D23</f>
        <v>354</v>
      </c>
      <c r="E21" s="37">
        <f>E22+E23</f>
        <v>262.3</v>
      </c>
      <c r="F21" s="44">
        <f>E21/D21*100</f>
        <v>74.09604519774011</v>
      </c>
    </row>
    <row r="22" spans="1:9" ht="35.25" customHeight="1">
      <c r="A22" s="117" t="s">
        <v>127</v>
      </c>
      <c r="B22" s="118" t="s">
        <v>134</v>
      </c>
      <c r="C22" s="119">
        <v>508</v>
      </c>
      <c r="D22" s="120">
        <v>254</v>
      </c>
      <c r="E22" s="124">
        <v>127</v>
      </c>
      <c r="F22" s="122">
        <f>E22/D22*100</f>
        <v>50</v>
      </c>
      <c r="H22" s="116"/>
      <c r="I22" s="116"/>
    </row>
    <row r="23" spans="1:9" ht="35.25" customHeight="1">
      <c r="A23" s="117" t="s">
        <v>137</v>
      </c>
      <c r="B23" s="118" t="s">
        <v>136</v>
      </c>
      <c r="C23" s="119">
        <v>180</v>
      </c>
      <c r="D23" s="119">
        <v>100</v>
      </c>
      <c r="E23" s="125">
        <v>135.3</v>
      </c>
      <c r="F23" s="122"/>
      <c r="H23" s="116"/>
      <c r="I23" s="116"/>
    </row>
    <row r="24" spans="1:9" ht="35.25" customHeight="1">
      <c r="A24" s="9" t="s">
        <v>122</v>
      </c>
      <c r="B24" s="101" t="s">
        <v>121</v>
      </c>
      <c r="C24" s="37">
        <f>C25</f>
        <v>2500</v>
      </c>
      <c r="D24" s="37">
        <f>D25</f>
        <v>1400</v>
      </c>
      <c r="E24" s="37">
        <f>E25</f>
        <v>288.7</v>
      </c>
      <c r="F24" s="44">
        <f>E24/D24*100</f>
        <v>20.62142857142857</v>
      </c>
      <c r="H24" s="116"/>
      <c r="I24" s="116"/>
    </row>
    <row r="25" spans="1:6" ht="38.25" customHeight="1">
      <c r="A25" s="12" t="s">
        <v>123</v>
      </c>
      <c r="B25" s="95" t="s">
        <v>124</v>
      </c>
      <c r="C25" s="32">
        <v>2500</v>
      </c>
      <c r="D25" s="32">
        <v>1400</v>
      </c>
      <c r="E25" s="103">
        <v>288.7</v>
      </c>
      <c r="F25" s="44">
        <f>E25/D25*100</f>
        <v>20.62142857142857</v>
      </c>
    </row>
    <row r="26" spans="1:6" ht="26.25" customHeight="1">
      <c r="A26" s="9" t="s">
        <v>34</v>
      </c>
      <c r="B26" s="10" t="s">
        <v>35</v>
      </c>
      <c r="C26" s="37">
        <f>C27</f>
        <v>110</v>
      </c>
      <c r="D26" s="37">
        <f>D27</f>
        <v>80</v>
      </c>
      <c r="E26" s="102">
        <f>E27</f>
        <v>124.1</v>
      </c>
      <c r="F26" s="44">
        <f>E26/D26*100</f>
        <v>155.125</v>
      </c>
    </row>
    <row r="27" spans="1:6" ht="40.5" customHeight="1">
      <c r="A27" s="117" t="s">
        <v>128</v>
      </c>
      <c r="B27" s="118" t="s">
        <v>129</v>
      </c>
      <c r="C27" s="119">
        <v>110</v>
      </c>
      <c r="D27" s="120">
        <v>80</v>
      </c>
      <c r="E27" s="123">
        <v>124.1</v>
      </c>
      <c r="F27" s="44">
        <f>E27/D27*100</f>
        <v>155.125</v>
      </c>
    </row>
    <row r="28" spans="1:6" ht="29.25" customHeight="1">
      <c r="A28" s="9" t="s">
        <v>37</v>
      </c>
      <c r="B28" s="10" t="s">
        <v>38</v>
      </c>
      <c r="C28" s="37">
        <f>C29+C30+C31+C32+C36</f>
        <v>9011.1</v>
      </c>
      <c r="D28" s="37">
        <f>D29+D30+D31+D32+D36</f>
        <v>3937.8999999999996</v>
      </c>
      <c r="E28" s="37">
        <f>E29+E30+E31+E32+E36</f>
        <v>6291.9</v>
      </c>
      <c r="F28" s="44">
        <f>E28/D28*100</f>
        <v>159.77805429289725</v>
      </c>
    </row>
    <row r="29" spans="1:6" ht="36.75" customHeight="1">
      <c r="A29" s="12" t="s">
        <v>53</v>
      </c>
      <c r="B29" s="15" t="s">
        <v>52</v>
      </c>
      <c r="C29" s="31">
        <v>7856.8</v>
      </c>
      <c r="D29" s="30">
        <v>3402</v>
      </c>
      <c r="E29" s="94">
        <v>5633.3</v>
      </c>
      <c r="F29" s="44">
        <f aca="true" t="shared" si="1" ref="F29:F36">E29/D29*100</f>
        <v>165.58788947677837</v>
      </c>
    </row>
    <row r="30" spans="1:6" ht="42" customHeight="1">
      <c r="A30" s="12" t="s">
        <v>39</v>
      </c>
      <c r="B30" s="95" t="s">
        <v>135</v>
      </c>
      <c r="C30" s="31">
        <v>801.7</v>
      </c>
      <c r="D30" s="30">
        <v>344</v>
      </c>
      <c r="E30" s="99">
        <v>344</v>
      </c>
      <c r="F30" s="44">
        <f t="shared" si="1"/>
        <v>100</v>
      </c>
    </row>
    <row r="31" spans="1:6" ht="42" customHeight="1">
      <c r="A31" s="12" t="s">
        <v>56</v>
      </c>
      <c r="B31" s="98" t="s">
        <v>57</v>
      </c>
      <c r="C31" s="32">
        <v>266.4</v>
      </c>
      <c r="D31" s="30">
        <v>133.2</v>
      </c>
      <c r="E31" s="99">
        <v>266.4</v>
      </c>
      <c r="F31" s="44">
        <f t="shared" si="1"/>
        <v>200</v>
      </c>
    </row>
    <row r="32" spans="1:6" ht="33.75" customHeight="1">
      <c r="A32" s="73" t="s">
        <v>59</v>
      </c>
      <c r="B32" s="95" t="s">
        <v>60</v>
      </c>
      <c r="C32" s="32">
        <v>54.7</v>
      </c>
      <c r="D32" s="30">
        <v>27.2</v>
      </c>
      <c r="E32" s="94">
        <v>27.2</v>
      </c>
      <c r="F32" s="44">
        <f t="shared" si="1"/>
        <v>100</v>
      </c>
    </row>
    <row r="33" spans="1:6" ht="36.75" customHeight="1" hidden="1" thickBot="1">
      <c r="A33" s="9" t="s">
        <v>41</v>
      </c>
      <c r="B33" s="96" t="s">
        <v>42</v>
      </c>
      <c r="C33" s="37">
        <f>C34+C35</f>
        <v>0</v>
      </c>
      <c r="D33" s="37">
        <f>D34+D35</f>
        <v>0</v>
      </c>
      <c r="E33" s="37">
        <f>E34+E35</f>
        <v>0</v>
      </c>
      <c r="F33" s="44" t="e">
        <f t="shared" si="1"/>
        <v>#DIV/0!</v>
      </c>
    </row>
    <row r="34" spans="1:6" ht="26.25" customHeight="1" hidden="1">
      <c r="A34" s="107"/>
      <c r="B34" s="108"/>
      <c r="C34" s="109"/>
      <c r="D34" s="110"/>
      <c r="E34" s="111"/>
      <c r="F34" s="44" t="e">
        <f t="shared" si="1"/>
        <v>#DIV/0!</v>
      </c>
    </row>
    <row r="35" spans="1:6" ht="30" customHeight="1" hidden="1" thickBot="1">
      <c r="A35" s="113"/>
      <c r="B35" s="108"/>
      <c r="C35" s="114"/>
      <c r="D35" s="110"/>
      <c r="E35" s="115"/>
      <c r="F35" s="44" t="e">
        <f t="shared" si="1"/>
        <v>#DIV/0!</v>
      </c>
    </row>
    <row r="36" spans="1:6" ht="45.75" customHeight="1" thickBot="1">
      <c r="A36" s="126" t="s">
        <v>139</v>
      </c>
      <c r="B36" s="127" t="s">
        <v>140</v>
      </c>
      <c r="C36" s="128">
        <v>31.5</v>
      </c>
      <c r="D36" s="128">
        <v>31.5</v>
      </c>
      <c r="E36" s="129">
        <v>21</v>
      </c>
      <c r="F36" s="44">
        <f t="shared" si="1"/>
        <v>66.66666666666666</v>
      </c>
    </row>
    <row r="37" spans="1:6" ht="13.5" thickBot="1">
      <c r="A37" s="3"/>
      <c r="B37" s="97" t="s">
        <v>47</v>
      </c>
      <c r="C37" s="34">
        <f>C8+C16+C21+C24+C26+C28+C33</f>
        <v>18494.7</v>
      </c>
      <c r="D37" s="34">
        <f>D8+D16+D21+D24+D26+D28+D33</f>
        <v>8690.4</v>
      </c>
      <c r="E37" s="34">
        <f>E8+E16+E21+E24+E26+E28+E33</f>
        <v>11181.6</v>
      </c>
      <c r="F37" s="44">
        <f>E37/D37*100</f>
        <v>128.66611433305718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20">
      <selection activeCell="G1" sqref="G1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6.57421875" style="0" customWidth="1"/>
    <col min="4" max="4" width="12.7109375" style="0" customWidth="1"/>
    <col min="5" max="5" width="11.140625" style="0" hidden="1" customWidth="1"/>
    <col min="6" max="6" width="11.7109375" style="0" customWidth="1"/>
    <col min="7" max="7" width="10.140625" style="0" customWidth="1"/>
    <col min="8" max="8" width="7.140625" style="0" hidden="1" customWidth="1"/>
  </cols>
  <sheetData>
    <row r="1" spans="1:5" ht="12.75">
      <c r="A1" s="1"/>
      <c r="B1" s="221" t="s">
        <v>68</v>
      </c>
      <c r="C1" s="221"/>
      <c r="D1" s="221"/>
      <c r="E1" s="2"/>
    </row>
    <row r="2" spans="1:5" ht="12.75">
      <c r="A2" s="221" t="s">
        <v>0</v>
      </c>
      <c r="B2" s="221"/>
      <c r="C2" s="221"/>
      <c r="D2" s="221"/>
      <c r="E2" s="2"/>
    </row>
    <row r="3" spans="1:5" ht="12.75">
      <c r="A3" s="1"/>
      <c r="B3" s="222" t="s">
        <v>184</v>
      </c>
      <c r="C3" s="222"/>
      <c r="D3" s="221"/>
      <c r="E3" s="2"/>
    </row>
    <row r="4" spans="1:5" ht="12.75">
      <c r="A4" s="1"/>
      <c r="B4" s="1"/>
      <c r="C4" s="1"/>
      <c r="D4" s="1"/>
      <c r="E4" s="1"/>
    </row>
    <row r="5" spans="1:5" ht="12.75">
      <c r="A5" s="223" t="s">
        <v>126</v>
      </c>
      <c r="B5" s="223"/>
      <c r="C5" s="223"/>
      <c r="D5" s="223"/>
      <c r="E5" s="24"/>
    </row>
    <row r="6" spans="1:7" ht="21.75" customHeight="1" thickBot="1">
      <c r="A6" s="223" t="s">
        <v>183</v>
      </c>
      <c r="B6" s="223"/>
      <c r="C6" s="223"/>
      <c r="D6" s="223"/>
      <c r="E6" s="223"/>
      <c r="F6" s="223"/>
      <c r="G6" s="223"/>
    </row>
    <row r="7" spans="1:8" ht="67.5" customHeight="1" thickBot="1">
      <c r="A7" s="92" t="s">
        <v>2</v>
      </c>
      <c r="B7" s="91" t="s">
        <v>3</v>
      </c>
      <c r="C7" s="89" t="s">
        <v>185</v>
      </c>
      <c r="D7" s="130" t="s">
        <v>156</v>
      </c>
      <c r="E7" s="130" t="s">
        <v>156</v>
      </c>
      <c r="F7" s="90" t="s">
        <v>180</v>
      </c>
      <c r="G7" s="106" t="s">
        <v>181</v>
      </c>
      <c r="H7" s="185"/>
    </row>
    <row r="8" spans="1:8" ht="12.75">
      <c r="A8" s="6" t="s">
        <v>5</v>
      </c>
      <c r="B8" s="7" t="s">
        <v>6</v>
      </c>
      <c r="C8" s="202"/>
      <c r="D8" s="141">
        <f>D9+D11+D14+D16</f>
        <v>6161.8</v>
      </c>
      <c r="E8" s="141">
        <f>E9+E11+E14+E16</f>
        <v>5861.799999999999</v>
      </c>
      <c r="F8" s="172">
        <f>F9+F11+F14+F16</f>
        <v>6464.1</v>
      </c>
      <c r="G8" s="142">
        <f aca="true" t="shared" si="0" ref="G8:G44">F8/D8*100</f>
        <v>104.90603395111818</v>
      </c>
      <c r="H8" s="186"/>
    </row>
    <row r="9" spans="1:8" ht="12.75">
      <c r="A9" s="9" t="s">
        <v>7</v>
      </c>
      <c r="B9" s="10" t="s">
        <v>8</v>
      </c>
      <c r="C9" s="203"/>
      <c r="D9" s="143">
        <f>D10</f>
        <v>1669.8</v>
      </c>
      <c r="E9" s="143">
        <f>E10</f>
        <v>1979.8</v>
      </c>
      <c r="F9" s="173">
        <f>F10</f>
        <v>1569.5</v>
      </c>
      <c r="G9" s="142">
        <f t="shared" si="0"/>
        <v>93.9932926098934</v>
      </c>
      <c r="H9" s="186"/>
    </row>
    <row r="10" spans="1:8" ht="24.75" customHeight="1">
      <c r="A10" s="12" t="s">
        <v>9</v>
      </c>
      <c r="B10" s="13" t="s">
        <v>10</v>
      </c>
      <c r="C10" s="204"/>
      <c r="D10" s="144">
        <v>1669.8</v>
      </c>
      <c r="E10" s="144">
        <v>1979.8</v>
      </c>
      <c r="F10" s="174">
        <v>1569.5</v>
      </c>
      <c r="G10" s="142">
        <f t="shared" si="0"/>
        <v>93.9932926098934</v>
      </c>
      <c r="H10" s="187"/>
    </row>
    <row r="11" spans="1:8" ht="12.75">
      <c r="A11" s="9" t="s">
        <v>15</v>
      </c>
      <c r="B11" s="10" t="s">
        <v>16</v>
      </c>
      <c r="C11" s="203"/>
      <c r="D11" s="146">
        <f>D12+D13</f>
        <v>3353.6</v>
      </c>
      <c r="E11" s="146">
        <f>E12+E13</f>
        <v>2043.6</v>
      </c>
      <c r="F11" s="175">
        <f>F12+F13</f>
        <v>3493.7000000000003</v>
      </c>
      <c r="G11" s="142">
        <f t="shared" si="0"/>
        <v>104.1776001908397</v>
      </c>
      <c r="H11" s="186"/>
    </row>
    <row r="12" spans="1:8" ht="18.75" customHeight="1">
      <c r="A12" s="12" t="s">
        <v>50</v>
      </c>
      <c r="B12" s="13" t="s">
        <v>17</v>
      </c>
      <c r="C12" s="204"/>
      <c r="D12" s="148">
        <v>153.6</v>
      </c>
      <c r="E12" s="148">
        <v>43.6</v>
      </c>
      <c r="F12" s="176">
        <v>171.4</v>
      </c>
      <c r="G12" s="142">
        <f t="shared" si="0"/>
        <v>111.58854166666667</v>
      </c>
      <c r="H12" s="188"/>
    </row>
    <row r="13" spans="1:8" ht="20.25" customHeight="1">
      <c r="A13" s="9" t="s">
        <v>51</v>
      </c>
      <c r="B13" s="13" t="s">
        <v>18</v>
      </c>
      <c r="C13" s="204"/>
      <c r="D13" s="148">
        <v>3200</v>
      </c>
      <c r="E13" s="148">
        <v>2000</v>
      </c>
      <c r="F13" s="176">
        <v>3322.3</v>
      </c>
      <c r="G13" s="142">
        <f t="shared" si="0"/>
        <v>103.82187499999999</v>
      </c>
      <c r="H13" s="188"/>
    </row>
    <row r="14" spans="1:8" ht="25.5" customHeight="1">
      <c r="A14" s="9" t="s">
        <v>147</v>
      </c>
      <c r="B14" s="83" t="s">
        <v>14</v>
      </c>
      <c r="C14" s="205"/>
      <c r="D14" s="143">
        <v>0.6</v>
      </c>
      <c r="E14" s="143">
        <v>0.6</v>
      </c>
      <c r="F14" s="177">
        <v>0</v>
      </c>
      <c r="G14" s="142">
        <f t="shared" si="0"/>
        <v>0</v>
      </c>
      <c r="H14" s="186"/>
    </row>
    <row r="15" spans="1:8" ht="20.25" customHeight="1">
      <c r="A15" s="9" t="s">
        <v>147</v>
      </c>
      <c r="B15" s="13" t="s">
        <v>14</v>
      </c>
      <c r="C15" s="204"/>
      <c r="D15" s="144">
        <v>0.6</v>
      </c>
      <c r="E15" s="144">
        <v>0.6</v>
      </c>
      <c r="F15" s="177">
        <v>0</v>
      </c>
      <c r="G15" s="142">
        <f t="shared" si="0"/>
        <v>0</v>
      </c>
      <c r="H15" s="186"/>
    </row>
    <row r="16" spans="1:8" ht="20.25" customHeight="1">
      <c r="A16" s="9" t="s">
        <v>118</v>
      </c>
      <c r="B16" s="10" t="s">
        <v>117</v>
      </c>
      <c r="C16" s="203">
        <v>250</v>
      </c>
      <c r="D16" s="143">
        <f>D17</f>
        <v>1137.8</v>
      </c>
      <c r="E16" s="143">
        <f>E17</f>
        <v>1837.8</v>
      </c>
      <c r="F16" s="175">
        <f>F17</f>
        <v>1400.9</v>
      </c>
      <c r="G16" s="142">
        <f t="shared" si="0"/>
        <v>123.12357180523819</v>
      </c>
      <c r="H16" s="186"/>
    </row>
    <row r="17" spans="1:8" ht="20.25" customHeight="1">
      <c r="A17" s="12" t="s">
        <v>119</v>
      </c>
      <c r="B17" s="13" t="s">
        <v>117</v>
      </c>
      <c r="C17" s="199">
        <v>250</v>
      </c>
      <c r="D17" s="144">
        <v>1137.8</v>
      </c>
      <c r="E17" s="144">
        <v>1837.8</v>
      </c>
      <c r="F17" s="177">
        <v>1400.9</v>
      </c>
      <c r="G17" s="142">
        <f t="shared" si="0"/>
        <v>123.12357180523819</v>
      </c>
      <c r="H17" s="189"/>
    </row>
    <row r="18" spans="1:8" ht="48" customHeight="1">
      <c r="A18" s="9" t="s">
        <v>19</v>
      </c>
      <c r="B18" s="96" t="s">
        <v>20</v>
      </c>
      <c r="C18" s="206"/>
      <c r="D18" s="146">
        <f>D19+D22+D23</f>
        <v>1700</v>
      </c>
      <c r="E18" s="146">
        <f>E19+E22+E23</f>
        <v>1700</v>
      </c>
      <c r="F18" s="175">
        <f>F19+F22+F23</f>
        <v>2130.8</v>
      </c>
      <c r="G18" s="142">
        <f t="shared" si="0"/>
        <v>125.34117647058824</v>
      </c>
      <c r="H18" s="186"/>
    </row>
    <row r="19" spans="1:8" ht="47.25" customHeight="1">
      <c r="A19" s="12" t="s">
        <v>21</v>
      </c>
      <c r="B19" s="95" t="s">
        <v>22</v>
      </c>
      <c r="C19" s="207"/>
      <c r="D19" s="146">
        <f>D20+D21</f>
        <v>1300</v>
      </c>
      <c r="E19" s="146">
        <f>E20+E21</f>
        <v>1300</v>
      </c>
      <c r="F19" s="175">
        <f>F20+F21</f>
        <v>1622</v>
      </c>
      <c r="G19" s="142">
        <f t="shared" si="0"/>
        <v>124.76923076923076</v>
      </c>
      <c r="H19" s="186"/>
    </row>
    <row r="20" spans="1:8" ht="36.75" customHeight="1">
      <c r="A20" s="12" t="s">
        <v>23</v>
      </c>
      <c r="B20" s="95" t="s">
        <v>58</v>
      </c>
      <c r="C20" s="215">
        <v>300</v>
      </c>
      <c r="D20" s="148">
        <v>1000</v>
      </c>
      <c r="E20" s="148">
        <v>1000</v>
      </c>
      <c r="F20" s="178">
        <v>1322.2</v>
      </c>
      <c r="G20" s="142">
        <f t="shared" si="0"/>
        <v>132.22</v>
      </c>
      <c r="H20" s="190"/>
    </row>
    <row r="21" spans="1:8" ht="30" customHeight="1">
      <c r="A21" s="12" t="s">
        <v>48</v>
      </c>
      <c r="B21" s="13" t="s">
        <v>49</v>
      </c>
      <c r="C21" s="204"/>
      <c r="D21" s="148">
        <v>300</v>
      </c>
      <c r="E21" s="148">
        <v>300</v>
      </c>
      <c r="F21" s="176">
        <v>299.8</v>
      </c>
      <c r="G21" s="142">
        <f t="shared" si="0"/>
        <v>99.93333333333334</v>
      </c>
      <c r="H21" s="187"/>
    </row>
    <row r="22" spans="1:8" ht="37.5" customHeight="1">
      <c r="A22" s="12" t="s">
        <v>120</v>
      </c>
      <c r="B22" s="13" t="s">
        <v>25</v>
      </c>
      <c r="C22" s="210">
        <v>50</v>
      </c>
      <c r="D22" s="148">
        <v>100</v>
      </c>
      <c r="E22" s="148">
        <v>100</v>
      </c>
      <c r="F22" s="178">
        <v>154.7</v>
      </c>
      <c r="G22" s="142">
        <f t="shared" si="0"/>
        <v>154.7</v>
      </c>
      <c r="H22" s="190"/>
    </row>
    <row r="23" spans="1:8" ht="35.25" customHeight="1">
      <c r="A23" s="117" t="s">
        <v>167</v>
      </c>
      <c r="B23" s="118" t="s">
        <v>146</v>
      </c>
      <c r="C23" s="200"/>
      <c r="D23" s="152">
        <v>300</v>
      </c>
      <c r="E23" s="152">
        <v>300</v>
      </c>
      <c r="F23" s="179">
        <v>354.1</v>
      </c>
      <c r="G23" s="142">
        <f t="shared" si="0"/>
        <v>118.03333333333335</v>
      </c>
      <c r="H23" s="186"/>
    </row>
    <row r="24" spans="1:8" ht="30" customHeight="1">
      <c r="A24" s="9" t="s">
        <v>160</v>
      </c>
      <c r="B24" s="10" t="s">
        <v>27</v>
      </c>
      <c r="C24" s="203"/>
      <c r="D24" s="146">
        <f>D25+D26</f>
        <v>380</v>
      </c>
      <c r="E24" s="146">
        <f>E25+E26</f>
        <v>380</v>
      </c>
      <c r="F24" s="175">
        <f>F26</f>
        <v>254.7</v>
      </c>
      <c r="G24" s="142">
        <f t="shared" si="0"/>
        <v>67.02631578947368</v>
      </c>
      <c r="H24" s="186"/>
    </row>
    <row r="25" spans="1:8" ht="39.75" customHeight="1" hidden="1">
      <c r="A25" s="117"/>
      <c r="B25" s="118"/>
      <c r="C25" s="208"/>
      <c r="D25" s="152"/>
      <c r="E25" s="152"/>
      <c r="F25" s="179"/>
      <c r="G25" s="142" t="e">
        <f t="shared" si="0"/>
        <v>#DIV/0!</v>
      </c>
      <c r="H25" s="186"/>
    </row>
    <row r="26" spans="1:8" ht="43.5" customHeight="1">
      <c r="A26" s="12" t="s">
        <v>162</v>
      </c>
      <c r="B26" s="118" t="s">
        <v>29</v>
      </c>
      <c r="C26" s="200">
        <v>-100</v>
      </c>
      <c r="D26" s="148">
        <v>380</v>
      </c>
      <c r="E26" s="148">
        <v>380</v>
      </c>
      <c r="F26" s="176">
        <v>254.7</v>
      </c>
      <c r="G26" s="142">
        <f t="shared" si="0"/>
        <v>67.02631578947368</v>
      </c>
      <c r="H26" s="187"/>
    </row>
    <row r="27" spans="1:8" ht="1.5" customHeight="1" hidden="1">
      <c r="A27" s="9"/>
      <c r="B27" s="10"/>
      <c r="C27" s="203"/>
      <c r="D27" s="146"/>
      <c r="E27" s="146"/>
      <c r="F27" s="175"/>
      <c r="G27" s="142" t="e">
        <f t="shared" si="0"/>
        <v>#DIV/0!</v>
      </c>
      <c r="H27" s="186"/>
    </row>
    <row r="28" spans="1:10" ht="35.25" customHeight="1" hidden="1">
      <c r="A28" s="117"/>
      <c r="B28" s="118"/>
      <c r="C28" s="208"/>
      <c r="D28" s="152"/>
      <c r="E28" s="152"/>
      <c r="F28" s="180"/>
      <c r="G28" s="142" t="e">
        <f t="shared" si="0"/>
        <v>#DIV/0!</v>
      </c>
      <c r="H28" s="186"/>
      <c r="I28" s="116"/>
      <c r="J28" s="116"/>
    </row>
    <row r="29" spans="1:10" ht="35.25" customHeight="1" hidden="1">
      <c r="A29" s="117"/>
      <c r="B29" s="118"/>
      <c r="C29" s="208"/>
      <c r="D29" s="152"/>
      <c r="E29" s="152"/>
      <c r="F29" s="181"/>
      <c r="G29" s="142" t="e">
        <f t="shared" si="0"/>
        <v>#DIV/0!</v>
      </c>
      <c r="H29" s="186"/>
      <c r="I29" s="116"/>
      <c r="J29" s="116"/>
    </row>
    <row r="30" spans="1:10" ht="35.25" customHeight="1">
      <c r="A30" s="9" t="s">
        <v>122</v>
      </c>
      <c r="B30" s="101" t="s">
        <v>148</v>
      </c>
      <c r="C30" s="209"/>
      <c r="D30" s="146">
        <f>D31</f>
        <v>685.3</v>
      </c>
      <c r="E30" s="146">
        <f>E31</f>
        <v>685.3</v>
      </c>
      <c r="F30" s="175">
        <f>F31</f>
        <v>1089.8</v>
      </c>
      <c r="G30" s="142">
        <f t="shared" si="0"/>
        <v>159.02524441850287</v>
      </c>
      <c r="H30" s="186"/>
      <c r="I30" s="116"/>
      <c r="J30" s="116"/>
    </row>
    <row r="31" spans="1:8" ht="38.25" customHeight="1">
      <c r="A31" s="12" t="s">
        <v>123</v>
      </c>
      <c r="B31" s="95" t="s">
        <v>124</v>
      </c>
      <c r="C31" s="215">
        <v>400</v>
      </c>
      <c r="D31" s="148">
        <v>685.3</v>
      </c>
      <c r="E31" s="148">
        <v>685.3</v>
      </c>
      <c r="F31" s="177">
        <v>1089.8</v>
      </c>
      <c r="G31" s="142">
        <f t="shared" si="0"/>
        <v>159.02524441850287</v>
      </c>
      <c r="H31" s="190"/>
    </row>
    <row r="32" spans="1:8" ht="26.25" customHeight="1">
      <c r="A32" s="9" t="s">
        <v>34</v>
      </c>
      <c r="B32" s="10" t="s">
        <v>35</v>
      </c>
      <c r="C32" s="203"/>
      <c r="D32" s="146">
        <f>D33</f>
        <v>377.6</v>
      </c>
      <c r="E32" s="146">
        <f>E33</f>
        <v>677.6</v>
      </c>
      <c r="F32" s="175">
        <f>F33</f>
        <v>274.7</v>
      </c>
      <c r="G32" s="142">
        <f t="shared" si="0"/>
        <v>72.74894067796609</v>
      </c>
      <c r="H32" s="186"/>
    </row>
    <row r="33" spans="1:8" ht="33.75" customHeight="1">
      <c r="A33" s="117" t="s">
        <v>128</v>
      </c>
      <c r="B33" s="118" t="s">
        <v>129</v>
      </c>
      <c r="C33" s="200">
        <v>-100</v>
      </c>
      <c r="D33" s="152">
        <v>377.6</v>
      </c>
      <c r="E33" s="152">
        <v>677.6</v>
      </c>
      <c r="F33" s="182">
        <v>274.7</v>
      </c>
      <c r="G33" s="142">
        <f t="shared" si="0"/>
        <v>72.74894067796609</v>
      </c>
      <c r="H33" s="191"/>
    </row>
    <row r="34" spans="1:8" ht="29.25" customHeight="1">
      <c r="A34" s="9" t="s">
        <v>37</v>
      </c>
      <c r="B34" s="10" t="s">
        <v>38</v>
      </c>
      <c r="C34" s="203"/>
      <c r="D34" s="143">
        <f>D35+D40+D41+D38+D44+D39</f>
        <v>8336</v>
      </c>
      <c r="E34" s="143">
        <f>E35+E40+E41+E38+E44+E39</f>
        <v>8336</v>
      </c>
      <c r="F34" s="173">
        <f>F35+F40+F41+F38+F44+F39+F45</f>
        <v>8381.2</v>
      </c>
      <c r="G34" s="142">
        <f t="shared" si="0"/>
        <v>100.542226487524</v>
      </c>
      <c r="H34" s="186"/>
    </row>
    <row r="35" spans="1:10" ht="41.25" customHeight="1">
      <c r="A35" s="12" t="s">
        <v>53</v>
      </c>
      <c r="B35" s="15" t="s">
        <v>168</v>
      </c>
      <c r="C35" s="210"/>
      <c r="D35" s="143">
        <v>7027.4</v>
      </c>
      <c r="E35" s="143">
        <v>7027.4</v>
      </c>
      <c r="F35" s="176">
        <v>7027.4</v>
      </c>
      <c r="G35" s="142">
        <f t="shared" si="0"/>
        <v>100</v>
      </c>
      <c r="H35" s="186"/>
      <c r="I35" s="193"/>
      <c r="J35" s="193"/>
    </row>
    <row r="36" spans="1:8" ht="1.5" customHeight="1" hidden="1">
      <c r="A36" s="12"/>
      <c r="B36" s="95"/>
      <c r="C36" s="207"/>
      <c r="D36" s="146"/>
      <c r="E36" s="146"/>
      <c r="F36" s="183"/>
      <c r="G36" s="142" t="e">
        <f t="shared" si="0"/>
        <v>#DIV/0!</v>
      </c>
      <c r="H36" s="186"/>
    </row>
    <row r="37" spans="1:8" ht="1.5" customHeight="1" hidden="1">
      <c r="A37" s="12"/>
      <c r="B37" s="95"/>
      <c r="C37" s="207"/>
      <c r="D37" s="146"/>
      <c r="E37" s="146"/>
      <c r="F37" s="183"/>
      <c r="G37" s="142" t="e">
        <f t="shared" si="0"/>
        <v>#DIV/0!</v>
      </c>
      <c r="H37" s="186"/>
    </row>
    <row r="38" spans="1:8" ht="45" customHeight="1">
      <c r="A38" s="12" t="s">
        <v>53</v>
      </c>
      <c r="B38" s="15" t="s">
        <v>169</v>
      </c>
      <c r="C38" s="210"/>
      <c r="D38" s="143">
        <v>1050.1</v>
      </c>
      <c r="E38" s="143">
        <v>1050.1</v>
      </c>
      <c r="F38" s="176">
        <v>1050.1</v>
      </c>
      <c r="G38" s="142">
        <f t="shared" si="0"/>
        <v>100</v>
      </c>
      <c r="H38" s="186"/>
    </row>
    <row r="39" spans="1:8" ht="33" customHeight="1">
      <c r="A39" s="12" t="s">
        <v>173</v>
      </c>
      <c r="B39" s="15" t="s">
        <v>174</v>
      </c>
      <c r="C39" s="210"/>
      <c r="D39" s="143">
        <v>10</v>
      </c>
      <c r="E39" s="143">
        <v>10</v>
      </c>
      <c r="F39" s="201">
        <v>10</v>
      </c>
      <c r="G39" s="142">
        <f t="shared" si="0"/>
        <v>100</v>
      </c>
      <c r="H39" s="186"/>
    </row>
    <row r="40" spans="1:8" ht="36" customHeight="1">
      <c r="A40" s="12" t="s">
        <v>56</v>
      </c>
      <c r="B40" s="98" t="s">
        <v>57</v>
      </c>
      <c r="C40" s="211"/>
      <c r="D40" s="148">
        <v>164.4</v>
      </c>
      <c r="E40" s="148">
        <v>164.4</v>
      </c>
      <c r="F40" s="183">
        <v>164.4</v>
      </c>
      <c r="G40" s="142">
        <f t="shared" si="0"/>
        <v>100</v>
      </c>
      <c r="H40" s="186"/>
    </row>
    <row r="41" spans="1:8" ht="27.75" customHeight="1">
      <c r="A41" s="73" t="s">
        <v>59</v>
      </c>
      <c r="B41" s="95" t="s">
        <v>60</v>
      </c>
      <c r="C41" s="207"/>
      <c r="D41" s="148">
        <v>66.6</v>
      </c>
      <c r="E41" s="148">
        <v>66.6</v>
      </c>
      <c r="F41" s="176">
        <v>66.6</v>
      </c>
      <c r="G41" s="142">
        <f t="shared" si="0"/>
        <v>100</v>
      </c>
      <c r="H41" s="186"/>
    </row>
    <row r="42" spans="1:8" ht="36.75" customHeight="1" hidden="1" thickBot="1">
      <c r="A42" s="9" t="s">
        <v>41</v>
      </c>
      <c r="B42" s="96" t="s">
        <v>42</v>
      </c>
      <c r="C42" s="206"/>
      <c r="D42" s="146">
        <f>D43+D44</f>
        <v>17.5</v>
      </c>
      <c r="E42" s="146">
        <f>E43+E44</f>
        <v>17.5</v>
      </c>
      <c r="F42" s="175">
        <f>F43+F44</f>
        <v>23.5</v>
      </c>
      <c r="G42" s="142">
        <f t="shared" si="0"/>
        <v>134.28571428571428</v>
      </c>
      <c r="H42" s="186"/>
    </row>
    <row r="43" spans="1:8" ht="26.25" customHeight="1" hidden="1">
      <c r="A43" s="107"/>
      <c r="B43" s="108"/>
      <c r="C43" s="212"/>
      <c r="D43" s="148"/>
      <c r="E43" s="148"/>
      <c r="F43" s="176"/>
      <c r="G43" s="142" t="e">
        <f t="shared" si="0"/>
        <v>#DIV/0!</v>
      </c>
      <c r="H43" s="186"/>
    </row>
    <row r="44" spans="1:8" ht="30" customHeight="1">
      <c r="A44" s="73" t="s">
        <v>170</v>
      </c>
      <c r="B44" s="95" t="s">
        <v>140</v>
      </c>
      <c r="C44" s="215">
        <v>6</v>
      </c>
      <c r="D44" s="216">
        <v>17.5</v>
      </c>
      <c r="E44" s="165">
        <v>17.5</v>
      </c>
      <c r="F44" s="183">
        <v>23.5</v>
      </c>
      <c r="G44" s="142">
        <f t="shared" si="0"/>
        <v>134.28571428571428</v>
      </c>
      <c r="H44" s="192"/>
    </row>
    <row r="45" spans="1:8" ht="30" customHeight="1" thickBot="1">
      <c r="A45" s="195"/>
      <c r="B45" s="196" t="s">
        <v>182</v>
      </c>
      <c r="C45" s="213"/>
      <c r="D45" s="197"/>
      <c r="E45" s="197"/>
      <c r="F45" s="198">
        <v>39.2</v>
      </c>
      <c r="G45" s="142"/>
      <c r="H45" s="192"/>
    </row>
    <row r="46" spans="1:8" ht="13.5" thickBot="1">
      <c r="A46" s="3"/>
      <c r="B46" s="97" t="s">
        <v>47</v>
      </c>
      <c r="C46" s="214"/>
      <c r="D46" s="166">
        <f>D34+D32+D30+D27+D18+D8+D24</f>
        <v>17640.7</v>
      </c>
      <c r="E46" s="166">
        <f>E34+E32+E30+E27+E18+E8+E24</f>
        <v>17640.699999999997</v>
      </c>
      <c r="F46" s="166">
        <f>F34+F32+F30+F27+F18+F8+F24</f>
        <v>18595.3</v>
      </c>
      <c r="G46" s="142">
        <f>F46/D46*100</f>
        <v>105.41134988974359</v>
      </c>
      <c r="H46" s="186"/>
    </row>
    <row r="47" ht="20.25" customHeight="1">
      <c r="H47" s="190"/>
    </row>
    <row r="48" spans="6:8" ht="21.75" customHeight="1">
      <c r="F48" s="193"/>
      <c r="H48" s="194"/>
    </row>
    <row r="49" ht="12.75">
      <c r="F49" s="193"/>
    </row>
  </sheetData>
  <mergeCells count="5">
    <mergeCell ref="A6:G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30">
      <selection activeCell="E16" sqref="E16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2.7109375" style="0" customWidth="1"/>
    <col min="4" max="4" width="11.140625" style="0" hidden="1" customWidth="1"/>
    <col min="5" max="6" width="13.28125" style="0" customWidth="1"/>
    <col min="7" max="7" width="7.140625" style="0" hidden="1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179</v>
      </c>
      <c r="C3" s="221"/>
      <c r="D3" s="2"/>
    </row>
    <row r="4" spans="1:4" ht="12.75">
      <c r="A4" s="1"/>
      <c r="B4" s="1"/>
      <c r="C4" s="1"/>
      <c r="D4" s="1"/>
    </row>
    <row r="5" spans="1:4" ht="12.75">
      <c r="A5" s="223" t="s">
        <v>126</v>
      </c>
      <c r="B5" s="223"/>
      <c r="C5" s="223"/>
      <c r="D5" s="24"/>
    </row>
    <row r="6" spans="1:6" ht="21.75" customHeight="1" thickBot="1">
      <c r="A6" s="223" t="s">
        <v>183</v>
      </c>
      <c r="B6" s="223"/>
      <c r="C6" s="223"/>
      <c r="D6" s="223"/>
      <c r="E6" s="223"/>
      <c r="F6" s="223"/>
    </row>
    <row r="7" spans="1:7" ht="67.5" customHeight="1" thickBot="1">
      <c r="A7" s="92" t="s">
        <v>2</v>
      </c>
      <c r="B7" s="91" t="s">
        <v>3</v>
      </c>
      <c r="C7" s="130" t="s">
        <v>156</v>
      </c>
      <c r="D7" s="130" t="s">
        <v>156</v>
      </c>
      <c r="E7" s="90" t="s">
        <v>180</v>
      </c>
      <c r="F7" s="106" t="s">
        <v>181</v>
      </c>
      <c r="G7" s="185"/>
    </row>
    <row r="8" spans="1:7" ht="12.75">
      <c r="A8" s="6" t="s">
        <v>5</v>
      </c>
      <c r="B8" s="7" t="s">
        <v>6</v>
      </c>
      <c r="C8" s="141">
        <f>C9+C11+C14+C16</f>
        <v>6161.8</v>
      </c>
      <c r="D8" s="141">
        <f>D9+D11+D14+D16</f>
        <v>5861.799999999999</v>
      </c>
      <c r="E8" s="172">
        <f>E9+E11+E14+E16</f>
        <v>6275.900000000001</v>
      </c>
      <c r="F8" s="142">
        <f aca="true" t="shared" si="0" ref="F8:F46">E8/C8*100</f>
        <v>101.85173163685937</v>
      </c>
      <c r="G8" s="186"/>
    </row>
    <row r="9" spans="1:7" ht="12.75">
      <c r="A9" s="9" t="s">
        <v>7</v>
      </c>
      <c r="B9" s="10" t="s">
        <v>8</v>
      </c>
      <c r="C9" s="143">
        <f>C10</f>
        <v>1669.8</v>
      </c>
      <c r="D9" s="143">
        <f>D10</f>
        <v>1979.8</v>
      </c>
      <c r="E9" s="173">
        <f>E10</f>
        <v>1514.7</v>
      </c>
      <c r="F9" s="142">
        <f t="shared" si="0"/>
        <v>90.71146245059289</v>
      </c>
      <c r="G9" s="186"/>
    </row>
    <row r="10" spans="1:7" ht="24.75" customHeight="1">
      <c r="A10" s="12" t="s">
        <v>9</v>
      </c>
      <c r="B10" s="13" t="s">
        <v>10</v>
      </c>
      <c r="C10" s="144">
        <v>1669.8</v>
      </c>
      <c r="D10" s="144">
        <v>1979.8</v>
      </c>
      <c r="E10" s="174">
        <v>1514.7</v>
      </c>
      <c r="F10" s="142">
        <f t="shared" si="0"/>
        <v>90.71146245059289</v>
      </c>
      <c r="G10" s="187"/>
    </row>
    <row r="11" spans="1:7" ht="12.75">
      <c r="A11" s="9" t="s">
        <v>15</v>
      </c>
      <c r="B11" s="10" t="s">
        <v>16</v>
      </c>
      <c r="C11" s="146">
        <f>C12+C13</f>
        <v>3353.6</v>
      </c>
      <c r="D11" s="146">
        <f>D12+D13</f>
        <v>2043.6</v>
      </c>
      <c r="E11" s="175">
        <f>E12+E13</f>
        <v>3424.4</v>
      </c>
      <c r="F11" s="142">
        <f t="shared" si="0"/>
        <v>102.11116412213741</v>
      </c>
      <c r="G11" s="186"/>
    </row>
    <row r="12" spans="1:7" ht="18.75" customHeight="1">
      <c r="A12" s="12" t="s">
        <v>50</v>
      </c>
      <c r="B12" s="13" t="s">
        <v>17</v>
      </c>
      <c r="C12" s="148">
        <v>153.6</v>
      </c>
      <c r="D12" s="148">
        <v>43.6</v>
      </c>
      <c r="E12" s="176">
        <v>163.6</v>
      </c>
      <c r="F12" s="142">
        <f t="shared" si="0"/>
        <v>106.51041666666667</v>
      </c>
      <c r="G12" s="188"/>
    </row>
    <row r="13" spans="1:7" ht="20.25" customHeight="1">
      <c r="A13" s="9" t="s">
        <v>51</v>
      </c>
      <c r="B13" s="13" t="s">
        <v>18</v>
      </c>
      <c r="C13" s="148">
        <v>3200</v>
      </c>
      <c r="D13" s="148">
        <v>2000</v>
      </c>
      <c r="E13" s="176">
        <v>3260.8</v>
      </c>
      <c r="F13" s="142">
        <f t="shared" si="0"/>
        <v>101.9</v>
      </c>
      <c r="G13" s="188"/>
    </row>
    <row r="14" spans="1:7" ht="25.5" customHeight="1">
      <c r="A14" s="9" t="s">
        <v>147</v>
      </c>
      <c r="B14" s="83" t="s">
        <v>14</v>
      </c>
      <c r="C14" s="143">
        <v>0.6</v>
      </c>
      <c r="D14" s="143">
        <v>0.6</v>
      </c>
      <c r="E14" s="177">
        <v>0</v>
      </c>
      <c r="F14" s="142">
        <f t="shared" si="0"/>
        <v>0</v>
      </c>
      <c r="G14" s="186"/>
    </row>
    <row r="15" spans="1:7" ht="20.25" customHeight="1">
      <c r="A15" s="9" t="s">
        <v>147</v>
      </c>
      <c r="B15" s="13" t="s">
        <v>14</v>
      </c>
      <c r="C15" s="144">
        <v>0.6</v>
      </c>
      <c r="D15" s="144">
        <v>0.6</v>
      </c>
      <c r="E15" s="177">
        <v>0</v>
      </c>
      <c r="F15" s="142">
        <f t="shared" si="0"/>
        <v>0</v>
      </c>
      <c r="G15" s="186"/>
    </row>
    <row r="16" spans="1:7" ht="20.25" customHeight="1">
      <c r="A16" s="9" t="s">
        <v>118</v>
      </c>
      <c r="B16" s="10" t="s">
        <v>117</v>
      </c>
      <c r="C16" s="143">
        <f>C17</f>
        <v>1137.8</v>
      </c>
      <c r="D16" s="143">
        <f>D17</f>
        <v>1837.8</v>
      </c>
      <c r="E16" s="175">
        <f>E17</f>
        <v>1336.8</v>
      </c>
      <c r="F16" s="142">
        <f t="shared" si="0"/>
        <v>117.48989277553173</v>
      </c>
      <c r="G16" s="186"/>
    </row>
    <row r="17" spans="1:7" ht="20.25" customHeight="1">
      <c r="A17" s="12" t="s">
        <v>119</v>
      </c>
      <c r="B17" s="13" t="s">
        <v>117</v>
      </c>
      <c r="C17" s="144">
        <v>1137.8</v>
      </c>
      <c r="D17" s="144">
        <v>1837.8</v>
      </c>
      <c r="E17" s="177">
        <v>1336.8</v>
      </c>
      <c r="F17" s="142">
        <f t="shared" si="0"/>
        <v>117.48989277553173</v>
      </c>
      <c r="G17" s="189"/>
    </row>
    <row r="18" spans="1:7" ht="48" customHeight="1">
      <c r="A18" s="9" t="s">
        <v>19</v>
      </c>
      <c r="B18" s="96" t="s">
        <v>20</v>
      </c>
      <c r="C18" s="146">
        <f>C19+C22+C23</f>
        <v>1700</v>
      </c>
      <c r="D18" s="146">
        <f>D19+D22+D23</f>
        <v>1700</v>
      </c>
      <c r="E18" s="175">
        <f>E19+E22+E23</f>
        <v>2077.9</v>
      </c>
      <c r="F18" s="142">
        <f t="shared" si="0"/>
        <v>122.2294117647059</v>
      </c>
      <c r="G18" s="186"/>
    </row>
    <row r="19" spans="1:7" ht="47.25" customHeight="1">
      <c r="A19" s="12" t="s">
        <v>21</v>
      </c>
      <c r="B19" s="95" t="s">
        <v>22</v>
      </c>
      <c r="C19" s="146">
        <f>C20+C21</f>
        <v>1300</v>
      </c>
      <c r="D19" s="146">
        <f>D20+D21</f>
        <v>1300</v>
      </c>
      <c r="E19" s="175">
        <f>E20+E21</f>
        <v>1594.8</v>
      </c>
      <c r="F19" s="142">
        <f t="shared" si="0"/>
        <v>122.67692307692309</v>
      </c>
      <c r="G19" s="186"/>
    </row>
    <row r="20" spans="1:7" ht="36.75" customHeight="1">
      <c r="A20" s="12" t="s">
        <v>23</v>
      </c>
      <c r="B20" s="95" t="s">
        <v>58</v>
      </c>
      <c r="C20" s="148">
        <v>1000</v>
      </c>
      <c r="D20" s="148">
        <v>1000</v>
      </c>
      <c r="E20" s="178">
        <v>1309.6</v>
      </c>
      <c r="F20" s="142">
        <f t="shared" si="0"/>
        <v>130.95999999999998</v>
      </c>
      <c r="G20" s="190"/>
    </row>
    <row r="21" spans="1:7" ht="30" customHeight="1">
      <c r="A21" s="12" t="s">
        <v>48</v>
      </c>
      <c r="B21" s="13" t="s">
        <v>49</v>
      </c>
      <c r="C21" s="148">
        <v>300</v>
      </c>
      <c r="D21" s="148">
        <v>300</v>
      </c>
      <c r="E21" s="176">
        <v>285.2</v>
      </c>
      <c r="F21" s="142">
        <f t="shared" si="0"/>
        <v>95.06666666666666</v>
      </c>
      <c r="G21" s="187"/>
    </row>
    <row r="22" spans="1:7" ht="30" customHeight="1">
      <c r="A22" s="12" t="s">
        <v>120</v>
      </c>
      <c r="B22" s="13" t="s">
        <v>25</v>
      </c>
      <c r="C22" s="148">
        <v>100</v>
      </c>
      <c r="D22" s="148">
        <v>100</v>
      </c>
      <c r="E22" s="178">
        <v>137.3</v>
      </c>
      <c r="F22" s="142">
        <f t="shared" si="0"/>
        <v>137.3</v>
      </c>
      <c r="G22" s="190"/>
    </row>
    <row r="23" spans="1:7" ht="35.25" customHeight="1">
      <c r="A23" s="117" t="s">
        <v>167</v>
      </c>
      <c r="B23" s="118" t="s">
        <v>146</v>
      </c>
      <c r="C23" s="152">
        <v>300</v>
      </c>
      <c r="D23" s="152">
        <v>300</v>
      </c>
      <c r="E23" s="179">
        <v>345.8</v>
      </c>
      <c r="F23" s="142">
        <f t="shared" si="0"/>
        <v>115.26666666666668</v>
      </c>
      <c r="G23" s="186"/>
    </row>
    <row r="24" spans="1:7" ht="30" customHeight="1">
      <c r="A24" s="9" t="s">
        <v>160</v>
      </c>
      <c r="B24" s="10" t="s">
        <v>27</v>
      </c>
      <c r="C24" s="146">
        <f>C25+C26</f>
        <v>380</v>
      </c>
      <c r="D24" s="146">
        <f>D25+D26</f>
        <v>380</v>
      </c>
      <c r="E24" s="175">
        <f>E25+E26</f>
        <v>249.4</v>
      </c>
      <c r="F24" s="142">
        <f t="shared" si="0"/>
        <v>65.63157894736842</v>
      </c>
      <c r="G24" s="186"/>
    </row>
    <row r="25" spans="1:7" ht="39.75" customHeight="1" hidden="1">
      <c r="A25" s="117"/>
      <c r="B25" s="118"/>
      <c r="C25" s="152"/>
      <c r="D25" s="152"/>
      <c r="E25" s="179"/>
      <c r="F25" s="142" t="e">
        <f t="shared" si="0"/>
        <v>#DIV/0!</v>
      </c>
      <c r="G25" s="186"/>
    </row>
    <row r="26" spans="1:7" ht="43.5" customHeight="1">
      <c r="A26" s="12" t="s">
        <v>162</v>
      </c>
      <c r="B26" s="118" t="s">
        <v>29</v>
      </c>
      <c r="C26" s="148">
        <v>380</v>
      </c>
      <c r="D26" s="148">
        <v>380</v>
      </c>
      <c r="E26" s="176">
        <v>249.4</v>
      </c>
      <c r="F26" s="142">
        <f t="shared" si="0"/>
        <v>65.63157894736842</v>
      </c>
      <c r="G26" s="187"/>
    </row>
    <row r="27" spans="1:7" ht="1.5" customHeight="1" hidden="1">
      <c r="A27" s="9"/>
      <c r="B27" s="10"/>
      <c r="C27" s="146"/>
      <c r="D27" s="146"/>
      <c r="E27" s="175"/>
      <c r="F27" s="142" t="e">
        <f t="shared" si="0"/>
        <v>#DIV/0!</v>
      </c>
      <c r="G27" s="186"/>
    </row>
    <row r="28" spans="1:9" ht="35.25" customHeight="1" hidden="1">
      <c r="A28" s="117"/>
      <c r="B28" s="118"/>
      <c r="C28" s="152"/>
      <c r="D28" s="152"/>
      <c r="E28" s="180"/>
      <c r="F28" s="142" t="e">
        <f t="shared" si="0"/>
        <v>#DIV/0!</v>
      </c>
      <c r="G28" s="186"/>
      <c r="H28" s="116"/>
      <c r="I28" s="116"/>
    </row>
    <row r="29" spans="1:9" ht="35.25" customHeight="1" hidden="1">
      <c r="A29" s="117"/>
      <c r="B29" s="118"/>
      <c r="C29" s="152"/>
      <c r="D29" s="152"/>
      <c r="E29" s="181"/>
      <c r="F29" s="142" t="e">
        <f t="shared" si="0"/>
        <v>#DIV/0!</v>
      </c>
      <c r="G29" s="186"/>
      <c r="H29" s="116"/>
      <c r="I29" s="116"/>
    </row>
    <row r="30" spans="1:9" ht="35.25" customHeight="1">
      <c r="A30" s="9" t="s">
        <v>122</v>
      </c>
      <c r="B30" s="101" t="s">
        <v>148</v>
      </c>
      <c r="C30" s="146">
        <f>C31</f>
        <v>685.3</v>
      </c>
      <c r="D30" s="146">
        <f>D31</f>
        <v>685.3</v>
      </c>
      <c r="E30" s="175">
        <f>E31</f>
        <v>714.3</v>
      </c>
      <c r="F30" s="142">
        <f t="shared" si="0"/>
        <v>104.23172333284694</v>
      </c>
      <c r="G30" s="186"/>
      <c r="H30" s="116"/>
      <c r="I30" s="116"/>
    </row>
    <row r="31" spans="1:7" ht="38.25" customHeight="1">
      <c r="A31" s="12" t="s">
        <v>123</v>
      </c>
      <c r="B31" s="95" t="s">
        <v>124</v>
      </c>
      <c r="C31" s="148">
        <v>685.3</v>
      </c>
      <c r="D31" s="148">
        <v>685.3</v>
      </c>
      <c r="E31" s="177">
        <v>714.3</v>
      </c>
      <c r="F31" s="142">
        <f t="shared" si="0"/>
        <v>104.23172333284694</v>
      </c>
      <c r="G31" s="190"/>
    </row>
    <row r="32" spans="1:7" ht="26.25" customHeight="1">
      <c r="A32" s="9" t="s">
        <v>34</v>
      </c>
      <c r="B32" s="10" t="s">
        <v>35</v>
      </c>
      <c r="C32" s="146">
        <f>C33</f>
        <v>377.6</v>
      </c>
      <c r="D32" s="146">
        <f>D33</f>
        <v>677.6</v>
      </c>
      <c r="E32" s="175">
        <f>E33</f>
        <v>272.7</v>
      </c>
      <c r="F32" s="142">
        <f t="shared" si="0"/>
        <v>72.21927966101694</v>
      </c>
      <c r="G32" s="186"/>
    </row>
    <row r="33" spans="1:7" ht="33.75" customHeight="1">
      <c r="A33" s="117" t="s">
        <v>128</v>
      </c>
      <c r="B33" s="118" t="s">
        <v>129</v>
      </c>
      <c r="C33" s="152">
        <v>377.6</v>
      </c>
      <c r="D33" s="152">
        <v>677.6</v>
      </c>
      <c r="E33" s="182">
        <v>272.7</v>
      </c>
      <c r="F33" s="142">
        <f t="shared" si="0"/>
        <v>72.21927966101694</v>
      </c>
      <c r="G33" s="191"/>
    </row>
    <row r="34" spans="1:7" ht="29.25" customHeight="1">
      <c r="A34" s="9" t="s">
        <v>37</v>
      </c>
      <c r="B34" s="10" t="s">
        <v>38</v>
      </c>
      <c r="C34" s="143">
        <f>C35+C40+C41+C38+C44+C39</f>
        <v>8336</v>
      </c>
      <c r="D34" s="143">
        <f>D35+D40+D41+D38+D44+D39</f>
        <v>8336</v>
      </c>
      <c r="E34" s="173">
        <f>E35+E40+E41+E38+E44+E39</f>
        <v>8336</v>
      </c>
      <c r="F34" s="142">
        <f t="shared" si="0"/>
        <v>100</v>
      </c>
      <c r="G34" s="186"/>
    </row>
    <row r="35" spans="1:9" ht="41.25" customHeight="1">
      <c r="A35" s="12" t="s">
        <v>53</v>
      </c>
      <c r="B35" s="15" t="s">
        <v>168</v>
      </c>
      <c r="C35" s="143">
        <v>7027.4</v>
      </c>
      <c r="D35" s="143">
        <v>7027.4</v>
      </c>
      <c r="E35" s="176">
        <v>7027.4</v>
      </c>
      <c r="F35" s="142">
        <f t="shared" si="0"/>
        <v>100</v>
      </c>
      <c r="G35" s="186"/>
      <c r="H35" s="193"/>
      <c r="I35" s="193"/>
    </row>
    <row r="36" spans="1:7" ht="1.5" customHeight="1" hidden="1">
      <c r="A36" s="12"/>
      <c r="B36" s="95"/>
      <c r="C36" s="146"/>
      <c r="D36" s="146"/>
      <c r="E36" s="183"/>
      <c r="F36" s="142" t="e">
        <f t="shared" si="0"/>
        <v>#DIV/0!</v>
      </c>
      <c r="G36" s="186"/>
    </row>
    <row r="37" spans="1:7" ht="1.5" customHeight="1" hidden="1">
      <c r="A37" s="12"/>
      <c r="B37" s="95"/>
      <c r="C37" s="146"/>
      <c r="D37" s="146"/>
      <c r="E37" s="183"/>
      <c r="F37" s="142" t="e">
        <f t="shared" si="0"/>
        <v>#DIV/0!</v>
      </c>
      <c r="G37" s="186"/>
    </row>
    <row r="38" spans="1:7" ht="36.75" customHeight="1">
      <c r="A38" s="12" t="s">
        <v>53</v>
      </c>
      <c r="B38" s="15" t="s">
        <v>169</v>
      </c>
      <c r="C38" s="143">
        <v>1050.1</v>
      </c>
      <c r="D38" s="143">
        <v>1050.1</v>
      </c>
      <c r="E38" s="176">
        <v>1050.1</v>
      </c>
      <c r="F38" s="142">
        <f t="shared" si="0"/>
        <v>100</v>
      </c>
      <c r="G38" s="186"/>
    </row>
    <row r="39" spans="1:7" ht="36" customHeight="1">
      <c r="A39" s="12" t="s">
        <v>173</v>
      </c>
      <c r="B39" s="15" t="s">
        <v>174</v>
      </c>
      <c r="C39" s="143">
        <v>10</v>
      </c>
      <c r="D39" s="143">
        <v>10</v>
      </c>
      <c r="E39" s="176">
        <v>10</v>
      </c>
      <c r="F39" s="142">
        <f t="shared" si="0"/>
        <v>100</v>
      </c>
      <c r="G39" s="186"/>
    </row>
    <row r="40" spans="1:7" ht="36" customHeight="1">
      <c r="A40" s="12" t="s">
        <v>56</v>
      </c>
      <c r="B40" s="98" t="s">
        <v>57</v>
      </c>
      <c r="C40" s="148">
        <v>164.4</v>
      </c>
      <c r="D40" s="148">
        <v>164.4</v>
      </c>
      <c r="E40" s="183">
        <v>164.4</v>
      </c>
      <c r="F40" s="142">
        <f t="shared" si="0"/>
        <v>100</v>
      </c>
      <c r="G40" s="186"/>
    </row>
    <row r="41" spans="1:7" ht="27.75" customHeight="1">
      <c r="A41" s="73" t="s">
        <v>59</v>
      </c>
      <c r="B41" s="95" t="s">
        <v>60</v>
      </c>
      <c r="C41" s="148">
        <v>66.6</v>
      </c>
      <c r="D41" s="148">
        <v>66.6</v>
      </c>
      <c r="E41" s="176">
        <v>66.6</v>
      </c>
      <c r="F41" s="142">
        <f t="shared" si="0"/>
        <v>100</v>
      </c>
      <c r="G41" s="186"/>
    </row>
    <row r="42" spans="1:7" ht="36.75" customHeight="1" hidden="1" thickBot="1">
      <c r="A42" s="9" t="s">
        <v>41</v>
      </c>
      <c r="B42" s="96" t="s">
        <v>42</v>
      </c>
      <c r="C42" s="146">
        <f>C43+C44</f>
        <v>17.5</v>
      </c>
      <c r="D42" s="146">
        <f>D43+D44</f>
        <v>17.5</v>
      </c>
      <c r="E42" s="175">
        <f>E43+E44</f>
        <v>17.5</v>
      </c>
      <c r="F42" s="142">
        <f t="shared" si="0"/>
        <v>100</v>
      </c>
      <c r="G42" s="186"/>
    </row>
    <row r="43" spans="1:7" ht="26.25" customHeight="1" hidden="1">
      <c r="A43" s="107"/>
      <c r="B43" s="108"/>
      <c r="C43" s="148"/>
      <c r="D43" s="148"/>
      <c r="E43" s="176"/>
      <c r="F43" s="142" t="e">
        <f t="shared" si="0"/>
        <v>#DIV/0!</v>
      </c>
      <c r="G43" s="186"/>
    </row>
    <row r="44" spans="1:7" ht="30" customHeight="1">
      <c r="A44" s="73" t="s">
        <v>170</v>
      </c>
      <c r="B44" s="95" t="s">
        <v>140</v>
      </c>
      <c r="C44" s="165">
        <v>17.5</v>
      </c>
      <c r="D44" s="165">
        <v>17.5</v>
      </c>
      <c r="E44" s="183">
        <v>17.5</v>
      </c>
      <c r="F44" s="142">
        <f t="shared" si="0"/>
        <v>100</v>
      </c>
      <c r="G44" s="192"/>
    </row>
    <row r="45" spans="1:7" ht="30" customHeight="1" thickBot="1">
      <c r="A45" s="195"/>
      <c r="B45" s="196" t="s">
        <v>182</v>
      </c>
      <c r="C45" s="197"/>
      <c r="D45" s="197"/>
      <c r="E45" s="198">
        <v>29.9</v>
      </c>
      <c r="F45" s="142"/>
      <c r="G45" s="192"/>
    </row>
    <row r="46" spans="1:7" ht="13.5" thickBot="1">
      <c r="A46" s="3"/>
      <c r="B46" s="97" t="s">
        <v>47</v>
      </c>
      <c r="C46" s="166">
        <f>C34+C32+C30+C27+C18+C8+C24</f>
        <v>17640.7</v>
      </c>
      <c r="D46" s="166">
        <f>D34+D32+D30+D27+D18+D8+D24</f>
        <v>17640.699999999997</v>
      </c>
      <c r="E46" s="184">
        <f>E34+E32+E30+E27+E18+E8+E24+E45</f>
        <v>17956.100000000002</v>
      </c>
      <c r="F46" s="142">
        <f t="shared" si="0"/>
        <v>101.78791091056479</v>
      </c>
      <c r="G46" s="186"/>
    </row>
    <row r="47" ht="20.25" customHeight="1">
      <c r="G47" s="190"/>
    </row>
    <row r="48" spans="5:7" ht="21.75" customHeight="1">
      <c r="E48" s="193"/>
      <c r="G48" s="194"/>
    </row>
    <row r="49" ht="12.75">
      <c r="E49" s="193"/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1">
      <selection activeCell="C30" sqref="C30:E30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2.7109375" style="0" customWidth="1"/>
    <col min="4" max="4" width="11.140625" style="0" hidden="1" customWidth="1"/>
    <col min="5" max="6" width="13.28125" style="0" customWidth="1"/>
    <col min="7" max="7" width="7.140625" style="0" hidden="1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175</v>
      </c>
      <c r="C3" s="221"/>
      <c r="D3" s="2"/>
    </row>
    <row r="4" spans="1:4" ht="12.75">
      <c r="A4" s="1"/>
      <c r="B4" s="1"/>
      <c r="C4" s="1"/>
      <c r="D4" s="1"/>
    </row>
    <row r="5" spans="1:4" ht="12.75">
      <c r="A5" s="223" t="s">
        <v>126</v>
      </c>
      <c r="B5" s="223"/>
      <c r="C5" s="223"/>
      <c r="D5" s="24"/>
    </row>
    <row r="6" spans="1:6" ht="21.75" customHeight="1" thickBot="1">
      <c r="A6" s="223" t="s">
        <v>176</v>
      </c>
      <c r="B6" s="223"/>
      <c r="C6" s="223"/>
      <c r="D6" s="223"/>
      <c r="E6" s="223"/>
      <c r="F6" s="223"/>
    </row>
    <row r="7" spans="1:7" ht="67.5" customHeight="1" thickBot="1">
      <c r="A7" s="92" t="s">
        <v>2</v>
      </c>
      <c r="B7" s="91" t="s">
        <v>3</v>
      </c>
      <c r="C7" s="130" t="s">
        <v>156</v>
      </c>
      <c r="D7" s="130" t="s">
        <v>156</v>
      </c>
      <c r="E7" s="90" t="s">
        <v>177</v>
      </c>
      <c r="F7" s="106" t="s">
        <v>178</v>
      </c>
      <c r="G7" s="185"/>
    </row>
    <row r="8" spans="1:7" ht="12.75">
      <c r="A8" s="6" t="s">
        <v>5</v>
      </c>
      <c r="B8" s="7" t="s">
        <v>6</v>
      </c>
      <c r="C8" s="141">
        <f>C9+C11+C14+C16</f>
        <v>5861.799999999999</v>
      </c>
      <c r="D8" s="141">
        <f>D9+D11+D14+D16</f>
        <v>5861.799999999999</v>
      </c>
      <c r="E8" s="172">
        <f>E9+E11+E14+E16</f>
        <v>5717.299999999999</v>
      </c>
      <c r="F8" s="142">
        <f>E8/C8*100</f>
        <v>97.53488689481047</v>
      </c>
      <c r="G8" s="186"/>
    </row>
    <row r="9" spans="1:7" ht="12.75">
      <c r="A9" s="9" t="s">
        <v>7</v>
      </c>
      <c r="B9" s="10" t="s">
        <v>8</v>
      </c>
      <c r="C9" s="143">
        <f>C10</f>
        <v>1979.8</v>
      </c>
      <c r="D9" s="143">
        <f>D10</f>
        <v>1979.8</v>
      </c>
      <c r="E9" s="173">
        <f>E10</f>
        <v>1368.9</v>
      </c>
      <c r="F9" s="142">
        <f aca="true" t="shared" si="0" ref="F9:F45">E9/C9*100</f>
        <v>69.1433478129104</v>
      </c>
      <c r="G9" s="186"/>
    </row>
    <row r="10" spans="1:7" ht="24.75" customHeight="1">
      <c r="A10" s="12" t="s">
        <v>9</v>
      </c>
      <c r="B10" s="13" t="s">
        <v>10</v>
      </c>
      <c r="C10" s="144">
        <v>1979.8</v>
      </c>
      <c r="D10" s="144">
        <v>1979.8</v>
      </c>
      <c r="E10" s="174">
        <v>1368.9</v>
      </c>
      <c r="F10" s="142">
        <f t="shared" si="0"/>
        <v>69.1433478129104</v>
      </c>
      <c r="G10" s="187"/>
    </row>
    <row r="11" spans="1:7" ht="12.75">
      <c r="A11" s="9" t="s">
        <v>15</v>
      </c>
      <c r="B11" s="10" t="s">
        <v>16</v>
      </c>
      <c r="C11" s="146">
        <f>C12+C13</f>
        <v>2043.6</v>
      </c>
      <c r="D11" s="146">
        <f>D12+D13</f>
        <v>2043.6</v>
      </c>
      <c r="E11" s="175">
        <f>E12+E13</f>
        <v>3293.5</v>
      </c>
      <c r="F11" s="142">
        <f t="shared" si="0"/>
        <v>161.16167547465258</v>
      </c>
      <c r="G11" s="186"/>
    </row>
    <row r="12" spans="1:7" ht="18.75" customHeight="1">
      <c r="A12" s="12" t="s">
        <v>50</v>
      </c>
      <c r="B12" s="13" t="s">
        <v>17</v>
      </c>
      <c r="C12" s="148">
        <v>43.6</v>
      </c>
      <c r="D12" s="148">
        <v>43.6</v>
      </c>
      <c r="E12" s="176">
        <v>159.2</v>
      </c>
      <c r="F12" s="142">
        <f t="shared" si="0"/>
        <v>365.137614678899</v>
      </c>
      <c r="G12" s="188"/>
    </row>
    <row r="13" spans="1:7" ht="20.25" customHeight="1">
      <c r="A13" s="9" t="s">
        <v>51</v>
      </c>
      <c r="B13" s="13" t="s">
        <v>18</v>
      </c>
      <c r="C13" s="148">
        <v>2000</v>
      </c>
      <c r="D13" s="148">
        <v>2000</v>
      </c>
      <c r="E13" s="176">
        <v>3134.3</v>
      </c>
      <c r="F13" s="142">
        <f t="shared" si="0"/>
        <v>156.715</v>
      </c>
      <c r="G13" s="188"/>
    </row>
    <row r="14" spans="1:7" ht="25.5" customHeight="1">
      <c r="A14" s="9" t="s">
        <v>147</v>
      </c>
      <c r="B14" s="83" t="s">
        <v>14</v>
      </c>
      <c r="C14" s="143">
        <v>0.6</v>
      </c>
      <c r="D14" s="143">
        <v>0.6</v>
      </c>
      <c r="E14" s="177">
        <v>0</v>
      </c>
      <c r="F14" s="142">
        <f t="shared" si="0"/>
        <v>0</v>
      </c>
      <c r="G14" s="186"/>
    </row>
    <row r="15" spans="1:7" ht="20.25" customHeight="1">
      <c r="A15" s="9" t="s">
        <v>147</v>
      </c>
      <c r="B15" s="13" t="s">
        <v>14</v>
      </c>
      <c r="C15" s="144">
        <v>0.6</v>
      </c>
      <c r="D15" s="144">
        <v>0.6</v>
      </c>
      <c r="E15" s="177">
        <v>0</v>
      </c>
      <c r="F15" s="142">
        <f t="shared" si="0"/>
        <v>0</v>
      </c>
      <c r="G15" s="186"/>
    </row>
    <row r="16" spans="1:7" ht="20.25" customHeight="1">
      <c r="A16" s="9" t="s">
        <v>118</v>
      </c>
      <c r="B16" s="10" t="s">
        <v>117</v>
      </c>
      <c r="C16" s="143">
        <f>C17</f>
        <v>1837.8</v>
      </c>
      <c r="D16" s="143">
        <f>D17</f>
        <v>1837.8</v>
      </c>
      <c r="E16" s="175">
        <f>E17</f>
        <v>1054.9</v>
      </c>
      <c r="F16" s="142">
        <f t="shared" si="0"/>
        <v>57.400152356077925</v>
      </c>
      <c r="G16" s="186"/>
    </row>
    <row r="17" spans="1:7" ht="20.25" customHeight="1">
      <c r="A17" s="12" t="s">
        <v>119</v>
      </c>
      <c r="B17" s="13" t="s">
        <v>117</v>
      </c>
      <c r="C17" s="144">
        <v>1837.8</v>
      </c>
      <c r="D17" s="144">
        <v>1837.8</v>
      </c>
      <c r="E17" s="177">
        <v>1054.9</v>
      </c>
      <c r="F17" s="142">
        <f t="shared" si="0"/>
        <v>57.400152356077925</v>
      </c>
      <c r="G17" s="189"/>
    </row>
    <row r="18" spans="1:7" ht="48" customHeight="1">
      <c r="A18" s="9" t="s">
        <v>19</v>
      </c>
      <c r="B18" s="96" t="s">
        <v>20</v>
      </c>
      <c r="C18" s="146">
        <f>C19+C22+C23</f>
        <v>1700</v>
      </c>
      <c r="D18" s="146">
        <f>D19+D22+D23</f>
        <v>1700</v>
      </c>
      <c r="E18" s="175">
        <f>E19+E22+E23</f>
        <v>1764.4</v>
      </c>
      <c r="F18" s="142">
        <f t="shared" si="0"/>
        <v>103.78823529411764</v>
      </c>
      <c r="G18" s="186"/>
    </row>
    <row r="19" spans="1:7" ht="47.25" customHeight="1">
      <c r="A19" s="12" t="s">
        <v>21</v>
      </c>
      <c r="B19" s="95" t="s">
        <v>22</v>
      </c>
      <c r="C19" s="146">
        <f>C20+C21</f>
        <v>1300</v>
      </c>
      <c r="D19" s="146">
        <f>D20+D21</f>
        <v>1300</v>
      </c>
      <c r="E19" s="175">
        <f>E20+E21</f>
        <v>1312.8999999999999</v>
      </c>
      <c r="F19" s="142">
        <f t="shared" si="0"/>
        <v>100.99230769230769</v>
      </c>
      <c r="G19" s="186"/>
    </row>
    <row r="20" spans="1:7" ht="36.75" customHeight="1">
      <c r="A20" s="12" t="s">
        <v>23</v>
      </c>
      <c r="B20" s="95" t="s">
        <v>58</v>
      </c>
      <c r="C20" s="148">
        <v>1000</v>
      </c>
      <c r="D20" s="148">
        <v>1000</v>
      </c>
      <c r="E20" s="178">
        <v>1083.1</v>
      </c>
      <c r="F20" s="142">
        <f t="shared" si="0"/>
        <v>108.31</v>
      </c>
      <c r="G20" s="190"/>
    </row>
    <row r="21" spans="1:7" ht="30" customHeight="1">
      <c r="A21" s="12" t="s">
        <v>48</v>
      </c>
      <c r="B21" s="13" t="s">
        <v>49</v>
      </c>
      <c r="C21" s="148">
        <v>300</v>
      </c>
      <c r="D21" s="148">
        <v>300</v>
      </c>
      <c r="E21" s="176">
        <v>229.8</v>
      </c>
      <c r="F21" s="142">
        <f t="shared" si="0"/>
        <v>76.6</v>
      </c>
      <c r="G21" s="187"/>
    </row>
    <row r="22" spans="1:7" ht="30" customHeight="1">
      <c r="A22" s="12" t="s">
        <v>120</v>
      </c>
      <c r="B22" s="13" t="s">
        <v>25</v>
      </c>
      <c r="C22" s="148">
        <v>100</v>
      </c>
      <c r="D22" s="148">
        <v>100</v>
      </c>
      <c r="E22" s="178">
        <v>135.9</v>
      </c>
      <c r="F22" s="142">
        <f t="shared" si="0"/>
        <v>135.9</v>
      </c>
      <c r="G22" s="190"/>
    </row>
    <row r="23" spans="1:7" ht="35.25" customHeight="1">
      <c r="A23" s="117" t="s">
        <v>167</v>
      </c>
      <c r="B23" s="118" t="s">
        <v>146</v>
      </c>
      <c r="C23" s="152">
        <v>300</v>
      </c>
      <c r="D23" s="152">
        <v>300</v>
      </c>
      <c r="E23" s="179">
        <v>315.6</v>
      </c>
      <c r="F23" s="142">
        <f t="shared" si="0"/>
        <v>105.2</v>
      </c>
      <c r="G23" s="186"/>
    </row>
    <row r="24" spans="1:7" ht="30" customHeight="1">
      <c r="A24" s="9" t="s">
        <v>160</v>
      </c>
      <c r="B24" s="10" t="s">
        <v>27</v>
      </c>
      <c r="C24" s="146">
        <f>C25+C26</f>
        <v>380</v>
      </c>
      <c r="D24" s="146">
        <f>D25+D26</f>
        <v>380</v>
      </c>
      <c r="E24" s="175">
        <f>E25+E26</f>
        <v>233.4</v>
      </c>
      <c r="F24" s="142">
        <f t="shared" si="0"/>
        <v>61.42105263157895</v>
      </c>
      <c r="G24" s="186"/>
    </row>
    <row r="25" spans="1:7" ht="39.75" customHeight="1" hidden="1">
      <c r="A25" s="117"/>
      <c r="B25" s="118"/>
      <c r="C25" s="152"/>
      <c r="D25" s="152"/>
      <c r="E25" s="179"/>
      <c r="F25" s="142" t="e">
        <f t="shared" si="0"/>
        <v>#DIV/0!</v>
      </c>
      <c r="G25" s="186"/>
    </row>
    <row r="26" spans="1:7" ht="43.5" customHeight="1">
      <c r="A26" s="12" t="s">
        <v>162</v>
      </c>
      <c r="B26" s="118" t="s">
        <v>29</v>
      </c>
      <c r="C26" s="148">
        <v>380</v>
      </c>
      <c r="D26" s="148">
        <v>380</v>
      </c>
      <c r="E26" s="176">
        <v>233.4</v>
      </c>
      <c r="F26" s="142">
        <f t="shared" si="0"/>
        <v>61.42105263157895</v>
      </c>
      <c r="G26" s="187"/>
    </row>
    <row r="27" spans="1:7" ht="1.5" customHeight="1" hidden="1">
      <c r="A27" s="9"/>
      <c r="B27" s="10"/>
      <c r="C27" s="146"/>
      <c r="D27" s="146"/>
      <c r="E27" s="175"/>
      <c r="F27" s="142" t="e">
        <f t="shared" si="0"/>
        <v>#DIV/0!</v>
      </c>
      <c r="G27" s="186"/>
    </row>
    <row r="28" spans="1:9" ht="35.25" customHeight="1" hidden="1">
      <c r="A28" s="117"/>
      <c r="B28" s="118"/>
      <c r="C28" s="152"/>
      <c r="D28" s="152"/>
      <c r="E28" s="180"/>
      <c r="F28" s="142" t="e">
        <f t="shared" si="0"/>
        <v>#DIV/0!</v>
      </c>
      <c r="G28" s="186"/>
      <c r="H28" s="116"/>
      <c r="I28" s="116"/>
    </row>
    <row r="29" spans="1:9" ht="35.25" customHeight="1" hidden="1">
      <c r="A29" s="117"/>
      <c r="B29" s="118"/>
      <c r="C29" s="152"/>
      <c r="D29" s="152"/>
      <c r="E29" s="181"/>
      <c r="F29" s="142" t="e">
        <f t="shared" si="0"/>
        <v>#DIV/0!</v>
      </c>
      <c r="G29" s="186"/>
      <c r="H29" s="116"/>
      <c r="I29" s="116"/>
    </row>
    <row r="30" spans="1:9" ht="35.25" customHeight="1">
      <c r="A30" s="9" t="s">
        <v>122</v>
      </c>
      <c r="B30" s="101" t="s">
        <v>148</v>
      </c>
      <c r="C30" s="146">
        <f>C31</f>
        <v>685.3</v>
      </c>
      <c r="D30" s="146">
        <f>D31</f>
        <v>685.3</v>
      </c>
      <c r="E30" s="175">
        <f>E31</f>
        <v>697.6</v>
      </c>
      <c r="F30" s="142">
        <f t="shared" si="0"/>
        <v>101.79483437910406</v>
      </c>
      <c r="G30" s="186"/>
      <c r="H30" s="116"/>
      <c r="I30" s="116"/>
    </row>
    <row r="31" spans="1:7" ht="38.25" customHeight="1">
      <c r="A31" s="12" t="s">
        <v>123</v>
      </c>
      <c r="B31" s="95" t="s">
        <v>124</v>
      </c>
      <c r="C31" s="148">
        <v>685.3</v>
      </c>
      <c r="D31" s="148">
        <v>685.3</v>
      </c>
      <c r="E31" s="177">
        <v>697.6</v>
      </c>
      <c r="F31" s="142">
        <f t="shared" si="0"/>
        <v>101.79483437910406</v>
      </c>
      <c r="G31" s="190"/>
    </row>
    <row r="32" spans="1:7" ht="26.25" customHeight="1">
      <c r="A32" s="9" t="s">
        <v>34</v>
      </c>
      <c r="B32" s="10" t="s">
        <v>35</v>
      </c>
      <c r="C32" s="146">
        <f>C33</f>
        <v>677.6</v>
      </c>
      <c r="D32" s="146">
        <f>D33</f>
        <v>677.6</v>
      </c>
      <c r="E32" s="175">
        <f>E33</f>
        <v>350.6</v>
      </c>
      <c r="F32" s="142">
        <f t="shared" si="0"/>
        <v>51.74144037780402</v>
      </c>
      <c r="G32" s="186"/>
    </row>
    <row r="33" spans="1:7" ht="33.75" customHeight="1">
      <c r="A33" s="117" t="s">
        <v>128</v>
      </c>
      <c r="B33" s="118" t="s">
        <v>129</v>
      </c>
      <c r="C33" s="152">
        <v>677.6</v>
      </c>
      <c r="D33" s="152">
        <v>677.6</v>
      </c>
      <c r="E33" s="182">
        <v>350.6</v>
      </c>
      <c r="F33" s="142">
        <f t="shared" si="0"/>
        <v>51.74144037780402</v>
      </c>
      <c r="G33" s="191"/>
    </row>
    <row r="34" spans="1:7" ht="29.25" customHeight="1">
      <c r="A34" s="9" t="s">
        <v>37</v>
      </c>
      <c r="B34" s="10" t="s">
        <v>38</v>
      </c>
      <c r="C34" s="143">
        <f>C35+C40+C41+C38+C44+C39</f>
        <v>8336</v>
      </c>
      <c r="D34" s="143">
        <f>D35+D40+D41+D38+D44+D39</f>
        <v>8336</v>
      </c>
      <c r="E34" s="173">
        <f>E35+E40+E41+E38+E44+E39</f>
        <v>7025.9</v>
      </c>
      <c r="F34" s="142">
        <f t="shared" si="0"/>
        <v>84.2838291746641</v>
      </c>
      <c r="G34" s="186"/>
    </row>
    <row r="35" spans="1:9" ht="41.25" customHeight="1">
      <c r="A35" s="12" t="s">
        <v>53</v>
      </c>
      <c r="B35" s="15" t="s">
        <v>168</v>
      </c>
      <c r="C35" s="143">
        <v>7027.4</v>
      </c>
      <c r="D35" s="143">
        <v>7027.4</v>
      </c>
      <c r="E35" s="176">
        <v>5982.9</v>
      </c>
      <c r="F35" s="142">
        <f t="shared" si="0"/>
        <v>85.13675043401543</v>
      </c>
      <c r="G35" s="186"/>
      <c r="H35" s="193"/>
      <c r="I35" s="193"/>
    </row>
    <row r="36" spans="1:7" ht="1.5" customHeight="1" hidden="1">
      <c r="A36" s="12"/>
      <c r="B36" s="95"/>
      <c r="C36" s="146"/>
      <c r="D36" s="146"/>
      <c r="E36" s="183"/>
      <c r="F36" s="142" t="e">
        <f t="shared" si="0"/>
        <v>#DIV/0!</v>
      </c>
      <c r="G36" s="186"/>
    </row>
    <row r="37" spans="1:7" ht="1.5" customHeight="1" hidden="1">
      <c r="A37" s="12"/>
      <c r="B37" s="95"/>
      <c r="C37" s="146"/>
      <c r="D37" s="146"/>
      <c r="E37" s="183"/>
      <c r="F37" s="142" t="e">
        <f t="shared" si="0"/>
        <v>#DIV/0!</v>
      </c>
      <c r="G37" s="186"/>
    </row>
    <row r="38" spans="1:7" ht="36.75" customHeight="1">
      <c r="A38" s="12" t="s">
        <v>53</v>
      </c>
      <c r="B38" s="15" t="s">
        <v>169</v>
      </c>
      <c r="C38" s="143">
        <v>1050.1</v>
      </c>
      <c r="D38" s="143">
        <v>1050.1</v>
      </c>
      <c r="E38" s="176">
        <v>787.5</v>
      </c>
      <c r="F38" s="142">
        <f t="shared" si="0"/>
        <v>74.99285782306447</v>
      </c>
      <c r="G38" s="186"/>
    </row>
    <row r="39" spans="1:7" ht="36" customHeight="1">
      <c r="A39" s="12" t="s">
        <v>173</v>
      </c>
      <c r="B39" s="15" t="s">
        <v>174</v>
      </c>
      <c r="C39" s="143">
        <v>10</v>
      </c>
      <c r="D39" s="143">
        <v>10</v>
      </c>
      <c r="E39" s="176">
        <v>10</v>
      </c>
      <c r="F39" s="142">
        <f t="shared" si="0"/>
        <v>100</v>
      </c>
      <c r="G39" s="186"/>
    </row>
    <row r="40" spans="1:7" ht="36" customHeight="1">
      <c r="A40" s="12" t="s">
        <v>56</v>
      </c>
      <c r="B40" s="98" t="s">
        <v>57</v>
      </c>
      <c r="C40" s="148">
        <v>164.4</v>
      </c>
      <c r="D40" s="148">
        <v>164.4</v>
      </c>
      <c r="E40" s="183">
        <v>164.4</v>
      </c>
      <c r="F40" s="142">
        <f t="shared" si="0"/>
        <v>100</v>
      </c>
      <c r="G40" s="186"/>
    </row>
    <row r="41" spans="1:7" ht="27.75" customHeight="1">
      <c r="A41" s="73" t="s">
        <v>59</v>
      </c>
      <c r="B41" s="95" t="s">
        <v>60</v>
      </c>
      <c r="C41" s="148">
        <v>66.6</v>
      </c>
      <c r="D41" s="148">
        <v>66.6</v>
      </c>
      <c r="E41" s="176">
        <v>66.6</v>
      </c>
      <c r="F41" s="142">
        <f t="shared" si="0"/>
        <v>100</v>
      </c>
      <c r="G41" s="186"/>
    </row>
    <row r="42" spans="1:7" ht="36.75" customHeight="1" hidden="1" thickBot="1">
      <c r="A42" s="9" t="s">
        <v>41</v>
      </c>
      <c r="B42" s="96" t="s">
        <v>42</v>
      </c>
      <c r="C42" s="146">
        <f>C43+C44</f>
        <v>17.5</v>
      </c>
      <c r="D42" s="146">
        <f>D43+D44</f>
        <v>17.5</v>
      </c>
      <c r="E42" s="175">
        <f>E43+E44</f>
        <v>14.5</v>
      </c>
      <c r="F42" s="142">
        <f t="shared" si="0"/>
        <v>82.85714285714286</v>
      </c>
      <c r="G42" s="186"/>
    </row>
    <row r="43" spans="1:7" ht="26.25" customHeight="1" hidden="1">
      <c r="A43" s="107"/>
      <c r="B43" s="108"/>
      <c r="C43" s="148"/>
      <c r="D43" s="148"/>
      <c r="E43" s="176"/>
      <c r="F43" s="142" t="e">
        <f t="shared" si="0"/>
        <v>#DIV/0!</v>
      </c>
      <c r="G43" s="186"/>
    </row>
    <row r="44" spans="1:7" ht="30" customHeight="1" thickBot="1">
      <c r="A44" s="73" t="s">
        <v>170</v>
      </c>
      <c r="B44" s="95" t="s">
        <v>140</v>
      </c>
      <c r="C44" s="165">
        <v>17.5</v>
      </c>
      <c r="D44" s="165">
        <v>17.5</v>
      </c>
      <c r="E44" s="183">
        <v>14.5</v>
      </c>
      <c r="F44" s="142">
        <f t="shared" si="0"/>
        <v>82.85714285714286</v>
      </c>
      <c r="G44" s="192"/>
    </row>
    <row r="45" spans="1:7" ht="13.5" thickBot="1">
      <c r="A45" s="3"/>
      <c r="B45" s="97" t="s">
        <v>47</v>
      </c>
      <c r="C45" s="166">
        <f>C34+C32+C30+C27+C18+C8+C24</f>
        <v>17640.699999999997</v>
      </c>
      <c r="D45" s="166">
        <f>D34+D32+D30+D27+D18+D8+D24</f>
        <v>17640.699999999997</v>
      </c>
      <c r="E45" s="184">
        <f>E34+E32+E30+E27+E18+E8+E24</f>
        <v>15789.199999999999</v>
      </c>
      <c r="F45" s="142">
        <f t="shared" si="0"/>
        <v>89.50438474663704</v>
      </c>
      <c r="G45" s="186"/>
    </row>
    <row r="46" ht="20.25" customHeight="1">
      <c r="G46" s="190"/>
    </row>
    <row r="47" spans="5:7" ht="21.75" customHeight="1">
      <c r="E47" s="193"/>
      <c r="G47" s="194"/>
    </row>
    <row r="48" ht="12.75">
      <c r="E48" s="193"/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26">
      <selection activeCell="D33" sqref="D33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0.140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172</v>
      </c>
      <c r="C3" s="221"/>
      <c r="D3" s="2"/>
    </row>
    <row r="4" spans="1:4" ht="12.75">
      <c r="A4" s="1"/>
      <c r="B4" s="1"/>
      <c r="C4" s="1"/>
      <c r="D4" s="1"/>
    </row>
    <row r="5" spans="1:4" ht="12.75">
      <c r="A5" s="223" t="s">
        <v>126</v>
      </c>
      <c r="B5" s="223"/>
      <c r="C5" s="223"/>
      <c r="D5" s="24"/>
    </row>
    <row r="6" spans="1:6" ht="21.75" customHeight="1" thickBot="1">
      <c r="A6" s="223" t="s">
        <v>171</v>
      </c>
      <c r="B6" s="223"/>
      <c r="C6" s="223"/>
      <c r="D6" s="223"/>
      <c r="E6" s="223"/>
      <c r="F6" s="223"/>
    </row>
    <row r="7" spans="1:7" ht="67.5" customHeight="1" thickBot="1">
      <c r="A7" s="92" t="s">
        <v>2</v>
      </c>
      <c r="B7" s="91" t="s">
        <v>3</v>
      </c>
      <c r="C7" s="130" t="s">
        <v>156</v>
      </c>
      <c r="D7" s="90" t="s">
        <v>164</v>
      </c>
      <c r="E7" s="90" t="s">
        <v>166</v>
      </c>
      <c r="F7" s="106" t="s">
        <v>165</v>
      </c>
      <c r="G7" s="171"/>
    </row>
    <row r="8" spans="1:6" ht="12.75">
      <c r="A8" s="6" t="s">
        <v>5</v>
      </c>
      <c r="B8" s="7" t="s">
        <v>6</v>
      </c>
      <c r="C8" s="141">
        <f>C9+C11+C14+C16</f>
        <v>5861.799999999999</v>
      </c>
      <c r="D8" s="141">
        <f>D9+D11+D14+D16</f>
        <v>2930.7</v>
      </c>
      <c r="E8" s="141">
        <f>E9+E11+E14+E16</f>
        <v>3183.5</v>
      </c>
      <c r="F8" s="142">
        <f aca="true" t="shared" si="0" ref="F8:F24">E8/D8*100</f>
        <v>108.6259255467977</v>
      </c>
    </row>
    <row r="9" spans="1:6" ht="12.75">
      <c r="A9" s="9" t="s">
        <v>7</v>
      </c>
      <c r="B9" s="10" t="s">
        <v>8</v>
      </c>
      <c r="C9" s="143">
        <f>C10</f>
        <v>1979.8</v>
      </c>
      <c r="D9" s="143">
        <f>D10</f>
        <v>956.5</v>
      </c>
      <c r="E9" s="143">
        <f>E10</f>
        <v>816.2</v>
      </c>
      <c r="F9" s="142">
        <f t="shared" si="0"/>
        <v>85.33193936225824</v>
      </c>
    </row>
    <row r="10" spans="1:6" ht="24.75" customHeight="1">
      <c r="A10" s="12" t="s">
        <v>9</v>
      </c>
      <c r="B10" s="13" t="s">
        <v>10</v>
      </c>
      <c r="C10" s="144">
        <v>1979.8</v>
      </c>
      <c r="D10" s="145">
        <v>956.5</v>
      </c>
      <c r="E10" s="167">
        <v>816.2</v>
      </c>
      <c r="F10" s="142">
        <f t="shared" si="0"/>
        <v>85.33193936225824</v>
      </c>
    </row>
    <row r="11" spans="1:6" ht="12.75">
      <c r="A11" s="9" t="s">
        <v>15</v>
      </c>
      <c r="B11" s="10" t="s">
        <v>16</v>
      </c>
      <c r="C11" s="146">
        <f>C12+C13</f>
        <v>2043.6</v>
      </c>
      <c r="D11" s="147">
        <f>D12+D13</f>
        <v>1063.6</v>
      </c>
      <c r="E11" s="147">
        <f>E12+E13</f>
        <v>1888.5</v>
      </c>
      <c r="F11" s="142">
        <f t="shared" si="0"/>
        <v>177.55735238811585</v>
      </c>
    </row>
    <row r="12" spans="1:6" ht="18.75" customHeight="1">
      <c r="A12" s="12" t="s">
        <v>50</v>
      </c>
      <c r="B12" s="13" t="s">
        <v>17</v>
      </c>
      <c r="C12" s="148">
        <v>43.6</v>
      </c>
      <c r="D12" s="145">
        <v>43.6</v>
      </c>
      <c r="E12" s="149">
        <v>140.5</v>
      </c>
      <c r="F12" s="142">
        <f t="shared" si="0"/>
        <v>322.2477064220183</v>
      </c>
    </row>
    <row r="13" spans="1:6" ht="20.25" customHeight="1">
      <c r="A13" s="9" t="s">
        <v>51</v>
      </c>
      <c r="B13" s="13" t="s">
        <v>18</v>
      </c>
      <c r="C13" s="148">
        <v>2000</v>
      </c>
      <c r="D13" s="145">
        <v>1020</v>
      </c>
      <c r="E13" s="149">
        <v>1748</v>
      </c>
      <c r="F13" s="142">
        <f t="shared" si="0"/>
        <v>171.37254901960785</v>
      </c>
    </row>
    <row r="14" spans="1:6" ht="25.5" customHeight="1">
      <c r="A14" s="9" t="s">
        <v>147</v>
      </c>
      <c r="B14" s="83" t="s">
        <v>14</v>
      </c>
      <c r="C14" s="143">
        <v>0.6</v>
      </c>
      <c r="D14" s="150">
        <v>0.6</v>
      </c>
      <c r="E14" s="151">
        <v>0</v>
      </c>
      <c r="F14" s="142">
        <f t="shared" si="0"/>
        <v>0</v>
      </c>
    </row>
    <row r="15" spans="1:6" ht="20.25" customHeight="1">
      <c r="A15" s="9" t="s">
        <v>147</v>
      </c>
      <c r="B15" s="13" t="s">
        <v>14</v>
      </c>
      <c r="C15" s="144">
        <v>0.6</v>
      </c>
      <c r="D15" s="150">
        <v>0.6</v>
      </c>
      <c r="E15" s="151">
        <v>0</v>
      </c>
      <c r="F15" s="142">
        <f t="shared" si="0"/>
        <v>0</v>
      </c>
    </row>
    <row r="16" spans="1:6" ht="20.25" customHeight="1">
      <c r="A16" s="9" t="s">
        <v>118</v>
      </c>
      <c r="B16" s="10" t="s">
        <v>117</v>
      </c>
      <c r="C16" s="143">
        <f>C17</f>
        <v>1837.8</v>
      </c>
      <c r="D16" s="147">
        <f>D17</f>
        <v>910</v>
      </c>
      <c r="E16" s="147">
        <f>E17</f>
        <v>478.8</v>
      </c>
      <c r="F16" s="142">
        <f t="shared" si="0"/>
        <v>52.61538461538462</v>
      </c>
    </row>
    <row r="17" spans="1:6" ht="20.25" customHeight="1">
      <c r="A17" s="12" t="s">
        <v>119</v>
      </c>
      <c r="B17" s="13" t="s">
        <v>117</v>
      </c>
      <c r="C17" s="144">
        <v>1837.8</v>
      </c>
      <c r="D17" s="150">
        <v>910</v>
      </c>
      <c r="E17" s="151">
        <v>478.8</v>
      </c>
      <c r="F17" s="142">
        <f t="shared" si="0"/>
        <v>52.61538461538462</v>
      </c>
    </row>
    <row r="18" spans="1:6" ht="48" customHeight="1">
      <c r="A18" s="9" t="s">
        <v>19</v>
      </c>
      <c r="B18" s="96" t="s">
        <v>20</v>
      </c>
      <c r="C18" s="146">
        <f>C19+C22+C23</f>
        <v>1700</v>
      </c>
      <c r="D18" s="146">
        <f>D19+D22+D23</f>
        <v>850</v>
      </c>
      <c r="E18" s="146">
        <f>E19+E22+E23</f>
        <v>1018.8000000000001</v>
      </c>
      <c r="F18" s="142">
        <f t="shared" si="0"/>
        <v>119.85882352941178</v>
      </c>
    </row>
    <row r="19" spans="1:6" ht="47.25" customHeight="1">
      <c r="A19" s="12" t="s">
        <v>21</v>
      </c>
      <c r="B19" s="95" t="s">
        <v>22</v>
      </c>
      <c r="C19" s="146">
        <f>C20+C21</f>
        <v>1300</v>
      </c>
      <c r="D19" s="146">
        <f>D20+D21</f>
        <v>650</v>
      </c>
      <c r="E19" s="146">
        <f>E20+E21</f>
        <v>757.7</v>
      </c>
      <c r="F19" s="142">
        <f t="shared" si="0"/>
        <v>116.56923076923078</v>
      </c>
    </row>
    <row r="20" spans="1:6" ht="36.75" customHeight="1">
      <c r="A20" s="12" t="s">
        <v>23</v>
      </c>
      <c r="B20" s="95" t="s">
        <v>58</v>
      </c>
      <c r="C20" s="148">
        <v>1000</v>
      </c>
      <c r="D20" s="148">
        <v>500</v>
      </c>
      <c r="E20" s="148">
        <v>671.7</v>
      </c>
      <c r="F20" s="142">
        <f t="shared" si="0"/>
        <v>134.34</v>
      </c>
    </row>
    <row r="21" spans="1:6" ht="30" customHeight="1">
      <c r="A21" s="12" t="s">
        <v>48</v>
      </c>
      <c r="B21" s="13" t="s">
        <v>49</v>
      </c>
      <c r="C21" s="148">
        <v>300</v>
      </c>
      <c r="D21" s="145">
        <v>150</v>
      </c>
      <c r="E21" s="149">
        <v>86</v>
      </c>
      <c r="F21" s="142">
        <f t="shared" si="0"/>
        <v>57.333333333333336</v>
      </c>
    </row>
    <row r="22" spans="1:6" ht="30" customHeight="1">
      <c r="A22" s="12" t="s">
        <v>120</v>
      </c>
      <c r="B22" s="13" t="s">
        <v>25</v>
      </c>
      <c r="C22" s="148">
        <v>100</v>
      </c>
      <c r="D22" s="148">
        <v>50</v>
      </c>
      <c r="E22" s="148">
        <v>82</v>
      </c>
      <c r="F22" s="142">
        <f t="shared" si="0"/>
        <v>164</v>
      </c>
    </row>
    <row r="23" spans="1:6" ht="35.25" customHeight="1">
      <c r="A23" s="117" t="s">
        <v>167</v>
      </c>
      <c r="B23" s="118" t="s">
        <v>146</v>
      </c>
      <c r="C23" s="152">
        <v>300</v>
      </c>
      <c r="D23" s="153">
        <v>150</v>
      </c>
      <c r="E23" s="154">
        <v>179.1</v>
      </c>
      <c r="F23" s="142">
        <f t="shared" si="0"/>
        <v>119.39999999999999</v>
      </c>
    </row>
    <row r="24" spans="1:6" ht="30" customHeight="1">
      <c r="A24" s="9" t="s">
        <v>160</v>
      </c>
      <c r="B24" s="10" t="s">
        <v>27</v>
      </c>
      <c r="C24" s="146">
        <f>C25+C26</f>
        <v>380</v>
      </c>
      <c r="D24" s="146">
        <f>D25+D26</f>
        <v>190</v>
      </c>
      <c r="E24" s="146">
        <f>E25+E26</f>
        <v>150.4</v>
      </c>
      <c r="F24" s="142">
        <f t="shared" si="0"/>
        <v>79.15789473684211</v>
      </c>
    </row>
    <row r="25" spans="1:6" ht="39.75" customHeight="1" hidden="1">
      <c r="A25" s="117"/>
      <c r="B25" s="118"/>
      <c r="C25" s="152"/>
      <c r="D25" s="153"/>
      <c r="E25" s="154"/>
      <c r="F25" s="142"/>
    </row>
    <row r="26" spans="1:6" ht="43.5" customHeight="1">
      <c r="A26" s="12" t="s">
        <v>162</v>
      </c>
      <c r="B26" s="118" t="s">
        <v>29</v>
      </c>
      <c r="C26" s="148">
        <v>380</v>
      </c>
      <c r="D26" s="155">
        <v>190</v>
      </c>
      <c r="E26" s="156">
        <v>150.4</v>
      </c>
      <c r="F26" s="142">
        <f aca="true" t="shared" si="1" ref="F26:F36">E26/D26*100</f>
        <v>79.15789473684211</v>
      </c>
    </row>
    <row r="27" spans="1:6" ht="1.5" customHeight="1" hidden="1">
      <c r="A27" s="9"/>
      <c r="B27" s="10"/>
      <c r="C27" s="146"/>
      <c r="D27" s="146"/>
      <c r="E27" s="146"/>
      <c r="F27" s="142" t="e">
        <f t="shared" si="1"/>
        <v>#DIV/0!</v>
      </c>
    </row>
    <row r="28" spans="1:9" ht="35.25" customHeight="1" hidden="1">
      <c r="A28" s="117"/>
      <c r="B28" s="118"/>
      <c r="C28" s="152"/>
      <c r="D28" s="153"/>
      <c r="E28" s="157"/>
      <c r="F28" s="142" t="e">
        <f t="shared" si="1"/>
        <v>#DIV/0!</v>
      </c>
      <c r="H28" s="116"/>
      <c r="I28" s="116"/>
    </row>
    <row r="29" spans="1:9" ht="35.25" customHeight="1" hidden="1">
      <c r="A29" s="117"/>
      <c r="B29" s="118"/>
      <c r="C29" s="152"/>
      <c r="D29" s="158"/>
      <c r="E29" s="159"/>
      <c r="F29" s="142" t="e">
        <f t="shared" si="1"/>
        <v>#DIV/0!</v>
      </c>
      <c r="H29" s="116"/>
      <c r="I29" s="116"/>
    </row>
    <row r="30" spans="1:9" ht="35.25" customHeight="1">
      <c r="A30" s="9" t="s">
        <v>122</v>
      </c>
      <c r="B30" s="101" t="s">
        <v>148</v>
      </c>
      <c r="C30" s="146">
        <f>C31</f>
        <v>500</v>
      </c>
      <c r="D30" s="146">
        <f>D31</f>
        <v>250</v>
      </c>
      <c r="E30" s="146">
        <f>E31</f>
        <v>685.3</v>
      </c>
      <c r="F30" s="142">
        <f t="shared" si="1"/>
        <v>274.11999999999995</v>
      </c>
      <c r="H30" s="116"/>
      <c r="I30" s="116"/>
    </row>
    <row r="31" spans="1:6" ht="38.25" customHeight="1">
      <c r="A31" s="12" t="s">
        <v>123</v>
      </c>
      <c r="B31" s="95" t="s">
        <v>124</v>
      </c>
      <c r="C31" s="148">
        <v>500</v>
      </c>
      <c r="D31" s="150">
        <v>250</v>
      </c>
      <c r="E31" s="151">
        <v>685.3</v>
      </c>
      <c r="F31" s="142">
        <f t="shared" si="1"/>
        <v>274.11999999999995</v>
      </c>
    </row>
    <row r="32" spans="1:6" ht="26.25" customHeight="1">
      <c r="A32" s="9" t="s">
        <v>34</v>
      </c>
      <c r="B32" s="10" t="s">
        <v>35</v>
      </c>
      <c r="C32" s="146">
        <v>600</v>
      </c>
      <c r="D32" s="146">
        <v>300</v>
      </c>
      <c r="E32" s="146">
        <f>E33</f>
        <v>260.2</v>
      </c>
      <c r="F32" s="142">
        <f t="shared" si="1"/>
        <v>86.73333333333333</v>
      </c>
    </row>
    <row r="33" spans="1:7" ht="33.75" customHeight="1">
      <c r="A33" s="117" t="s">
        <v>128</v>
      </c>
      <c r="B33" s="118" t="s">
        <v>129</v>
      </c>
      <c r="C33" s="152">
        <v>600</v>
      </c>
      <c r="D33" s="153">
        <v>300</v>
      </c>
      <c r="E33" s="160">
        <v>260.2</v>
      </c>
      <c r="F33" s="142">
        <f t="shared" si="1"/>
        <v>86.73333333333333</v>
      </c>
      <c r="G33" s="170"/>
    </row>
    <row r="34" spans="1:6" ht="29.25" customHeight="1">
      <c r="A34" s="9" t="s">
        <v>37</v>
      </c>
      <c r="B34" s="10" t="s">
        <v>38</v>
      </c>
      <c r="C34" s="143">
        <f>C35+C39+C40+C38+C43</f>
        <v>8308.5</v>
      </c>
      <c r="D34" s="143">
        <f>D35+D39+D40+D38+D43</f>
        <v>3906.1000000000004</v>
      </c>
      <c r="E34" s="143">
        <f>E35+E39+E40+E38+E43</f>
        <v>3920.5</v>
      </c>
      <c r="F34" s="142">
        <f t="shared" si="1"/>
        <v>100.3686541563196</v>
      </c>
    </row>
    <row r="35" spans="1:6" ht="41.25" customHeight="1">
      <c r="A35" s="12" t="s">
        <v>53</v>
      </c>
      <c r="B35" s="15" t="s">
        <v>168</v>
      </c>
      <c r="C35" s="143">
        <v>7027.4</v>
      </c>
      <c r="D35" s="145">
        <v>3183.4</v>
      </c>
      <c r="E35" s="149">
        <v>3183.4</v>
      </c>
      <c r="F35" s="142">
        <f t="shared" si="1"/>
        <v>100</v>
      </c>
    </row>
    <row r="36" spans="1:6" ht="1.5" customHeight="1" hidden="1">
      <c r="A36" s="12"/>
      <c r="B36" s="95"/>
      <c r="C36" s="146"/>
      <c r="D36" s="161"/>
      <c r="E36" s="98"/>
      <c r="F36" s="142" t="e">
        <f t="shared" si="1"/>
        <v>#DIV/0!</v>
      </c>
    </row>
    <row r="37" spans="1:6" ht="1.5" customHeight="1" hidden="1">
      <c r="A37" s="12"/>
      <c r="B37" s="95"/>
      <c r="C37" s="146"/>
      <c r="D37" s="161"/>
      <c r="E37" s="98"/>
      <c r="F37" s="142"/>
    </row>
    <row r="38" spans="1:6" ht="36" customHeight="1">
      <c r="A38" s="12" t="s">
        <v>53</v>
      </c>
      <c r="B38" s="15" t="s">
        <v>169</v>
      </c>
      <c r="C38" s="143">
        <v>1050.1</v>
      </c>
      <c r="D38" s="145">
        <v>525</v>
      </c>
      <c r="E38" s="149">
        <v>525</v>
      </c>
      <c r="F38" s="142">
        <f>E38/D38*100</f>
        <v>100</v>
      </c>
    </row>
    <row r="39" spans="1:6" ht="36" customHeight="1">
      <c r="A39" s="12" t="s">
        <v>56</v>
      </c>
      <c r="B39" s="98" t="s">
        <v>57</v>
      </c>
      <c r="C39" s="148">
        <v>164.4</v>
      </c>
      <c r="D39" s="145">
        <v>164.4</v>
      </c>
      <c r="E39" s="98">
        <v>164.4</v>
      </c>
      <c r="F39" s="142">
        <f>E39/D39*100</f>
        <v>100</v>
      </c>
    </row>
    <row r="40" spans="1:6" ht="27.75" customHeight="1">
      <c r="A40" s="73" t="s">
        <v>59</v>
      </c>
      <c r="B40" s="95" t="s">
        <v>60</v>
      </c>
      <c r="C40" s="148">
        <v>66.6</v>
      </c>
      <c r="D40" s="145">
        <v>33.3</v>
      </c>
      <c r="E40" s="149">
        <v>33.2</v>
      </c>
      <c r="F40" s="142">
        <f>E40/D40*100</f>
        <v>99.69969969969972</v>
      </c>
    </row>
    <row r="41" spans="1:6" ht="36.75" customHeight="1" hidden="1" thickBot="1">
      <c r="A41" s="9" t="s">
        <v>41</v>
      </c>
      <c r="B41" s="96" t="s">
        <v>42</v>
      </c>
      <c r="C41" s="146">
        <f>C42+C43</f>
        <v>0</v>
      </c>
      <c r="D41" s="162">
        <f>D42+D43</f>
        <v>0</v>
      </c>
      <c r="E41" s="162">
        <f>E42+E43</f>
        <v>14.5</v>
      </c>
      <c r="F41" s="142" t="e">
        <f>E41/D41*100</f>
        <v>#DIV/0!</v>
      </c>
    </row>
    <row r="42" spans="1:6" ht="26.25" customHeight="1" hidden="1">
      <c r="A42" s="107"/>
      <c r="B42" s="108"/>
      <c r="C42" s="148"/>
      <c r="D42" s="163"/>
      <c r="E42" s="164"/>
      <c r="F42" s="142" t="e">
        <f>E42/D42*100</f>
        <v>#DIV/0!</v>
      </c>
    </row>
    <row r="43" spans="1:7" ht="30" customHeight="1" thickBot="1">
      <c r="A43" s="73" t="s">
        <v>170</v>
      </c>
      <c r="B43" s="95" t="s">
        <v>140</v>
      </c>
      <c r="C43" s="165"/>
      <c r="D43" s="155"/>
      <c r="E43" s="168">
        <v>14.5</v>
      </c>
      <c r="F43" s="142"/>
      <c r="G43" s="169"/>
    </row>
    <row r="44" spans="1:6" ht="13.5" thickBot="1">
      <c r="A44" s="3"/>
      <c r="B44" s="97" t="s">
        <v>47</v>
      </c>
      <c r="C44" s="166">
        <f>C34+C32+C30+C27+C18+C8+C24</f>
        <v>17350.3</v>
      </c>
      <c r="D44" s="166">
        <f>D34+D32+D30+D27+D18+D8+D24</f>
        <v>8426.8</v>
      </c>
      <c r="E44" s="166">
        <f>E34+E32+E30+E27+E18+E8+E24</f>
        <v>9218.699999999999</v>
      </c>
      <c r="F44" s="142">
        <f>E44/D44*100</f>
        <v>109.39739877533583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B6" sqref="B6"/>
    </sheetView>
  </sheetViews>
  <sheetFormatPr defaultColWidth="9.140625" defaultRowHeight="12.75"/>
  <cols>
    <col min="1" max="1" width="24.7109375" style="0" customWidth="1"/>
    <col min="2" max="2" width="35.8515625" style="0" customWidth="1"/>
    <col min="3" max="3" width="12.28125" style="0" customWidth="1"/>
    <col min="4" max="4" width="10.57421875" style="0" hidden="1" customWidth="1"/>
    <col min="5" max="5" width="0" style="0" hidden="1" customWidth="1"/>
    <col min="6" max="6" width="11.28125" style="0" customWidth="1"/>
    <col min="7" max="7" width="11.14062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116</v>
      </c>
      <c r="C3" s="221"/>
      <c r="D3" s="2"/>
    </row>
    <row r="4" spans="1:4" ht="15.75">
      <c r="A4" s="1"/>
      <c r="B4" s="81" t="s">
        <v>93</v>
      </c>
      <c r="C4" s="1"/>
      <c r="D4" s="1"/>
    </row>
    <row r="5" spans="1:6" ht="13.5" customHeight="1">
      <c r="A5" s="225" t="s">
        <v>94</v>
      </c>
      <c r="B5" s="225"/>
      <c r="C5" s="225"/>
      <c r="D5" s="225"/>
      <c r="E5" s="225"/>
      <c r="F5" s="225"/>
    </row>
    <row r="6" spans="1:6" ht="21" customHeight="1" thickBot="1">
      <c r="A6" s="46"/>
      <c r="B6" s="80" t="s">
        <v>98</v>
      </c>
      <c r="C6" s="46"/>
      <c r="D6" s="46"/>
      <c r="E6" s="46"/>
      <c r="F6" s="46"/>
    </row>
    <row r="7" spans="1:7" ht="50.25" customHeight="1" thickBot="1">
      <c r="A7" s="3" t="s">
        <v>2</v>
      </c>
      <c r="B7" s="4" t="s">
        <v>3</v>
      </c>
      <c r="C7" s="79" t="s">
        <v>115</v>
      </c>
      <c r="D7" s="15" t="s">
        <v>73</v>
      </c>
      <c r="E7" s="26" t="s">
        <v>77</v>
      </c>
      <c r="F7" s="47" t="s">
        <v>108</v>
      </c>
      <c r="G7" s="47" t="s">
        <v>109</v>
      </c>
    </row>
    <row r="8" spans="1:7" ht="21" customHeight="1">
      <c r="A8" s="71" t="s">
        <v>5</v>
      </c>
      <c r="B8" s="7" t="s">
        <v>6</v>
      </c>
      <c r="C8" s="67">
        <f>C9+C11</f>
        <v>4026.8</v>
      </c>
      <c r="D8" s="49">
        <f>D9+D11</f>
        <v>1878</v>
      </c>
      <c r="E8" s="49">
        <f>E9+E11</f>
        <v>1844</v>
      </c>
      <c r="F8" s="49">
        <f>F9+F11</f>
        <v>4964.3</v>
      </c>
      <c r="G8" s="50">
        <f aca="true" t="shared" si="0" ref="G8:G21">F8/C8*100</f>
        <v>123.28151385715704</v>
      </c>
    </row>
    <row r="9" spans="1:7" ht="20.25" customHeight="1">
      <c r="A9" s="72" t="s">
        <v>7</v>
      </c>
      <c r="B9" s="10" t="s">
        <v>8</v>
      </c>
      <c r="C9" s="66">
        <f>C10</f>
        <v>1693</v>
      </c>
      <c r="D9" s="51">
        <f>D10</f>
        <v>1048</v>
      </c>
      <c r="E9" s="51">
        <f>E10</f>
        <v>842</v>
      </c>
      <c r="F9" s="66">
        <f>F10</f>
        <v>1634.4</v>
      </c>
      <c r="G9" s="50">
        <f t="shared" si="0"/>
        <v>96.53868871825163</v>
      </c>
    </row>
    <row r="10" spans="1:7" ht="20.25" customHeight="1">
      <c r="A10" s="73" t="s">
        <v>9</v>
      </c>
      <c r="B10" s="13" t="s">
        <v>10</v>
      </c>
      <c r="C10" s="86">
        <v>1693</v>
      </c>
      <c r="D10" s="53">
        <v>1048</v>
      </c>
      <c r="E10" s="54">
        <v>842</v>
      </c>
      <c r="F10" s="64">
        <v>1634.4</v>
      </c>
      <c r="G10" s="50">
        <f t="shared" si="0"/>
        <v>96.53868871825163</v>
      </c>
    </row>
    <row r="11" spans="1:7" ht="16.5" customHeight="1">
      <c r="A11" s="72" t="s">
        <v>15</v>
      </c>
      <c r="B11" s="10" t="s">
        <v>16</v>
      </c>
      <c r="C11" s="66">
        <f>C12+C13</f>
        <v>2333.8</v>
      </c>
      <c r="D11" s="51">
        <f>D12+D13</f>
        <v>830</v>
      </c>
      <c r="E11" s="51">
        <f>E12+E13</f>
        <v>1002</v>
      </c>
      <c r="F11" s="66">
        <f>F12+F13</f>
        <v>3329.9</v>
      </c>
      <c r="G11" s="50">
        <f t="shared" si="0"/>
        <v>142.68146370725853</v>
      </c>
    </row>
    <row r="12" spans="1:7" ht="18.75" customHeight="1">
      <c r="A12" s="73" t="s">
        <v>50</v>
      </c>
      <c r="B12" s="13" t="s">
        <v>17</v>
      </c>
      <c r="C12" s="87">
        <v>370</v>
      </c>
      <c r="D12" s="53">
        <v>360</v>
      </c>
      <c r="E12" s="55">
        <v>327</v>
      </c>
      <c r="F12" s="64">
        <v>394.5</v>
      </c>
      <c r="G12" s="50">
        <f t="shared" si="0"/>
        <v>106.62162162162163</v>
      </c>
    </row>
    <row r="13" spans="1:7" ht="14.25" customHeight="1">
      <c r="A13" s="72" t="s">
        <v>51</v>
      </c>
      <c r="B13" s="13" t="s">
        <v>18</v>
      </c>
      <c r="C13" s="87">
        <v>1963.8</v>
      </c>
      <c r="D13" s="53">
        <v>470</v>
      </c>
      <c r="E13" s="55">
        <v>675</v>
      </c>
      <c r="F13" s="64">
        <v>2935.4</v>
      </c>
      <c r="G13" s="50">
        <f t="shared" si="0"/>
        <v>149.4755066707404</v>
      </c>
    </row>
    <row r="14" spans="1:7" ht="39.75" customHeight="1">
      <c r="A14" s="72" t="s">
        <v>19</v>
      </c>
      <c r="B14" s="10" t="s">
        <v>20</v>
      </c>
      <c r="C14" s="66">
        <f>C15</f>
        <v>1470</v>
      </c>
      <c r="D14" s="66">
        <f>D15</f>
        <v>920</v>
      </c>
      <c r="E14" s="66">
        <f>E15</f>
        <v>787</v>
      </c>
      <c r="F14" s="66">
        <f>F15</f>
        <v>1657.4</v>
      </c>
      <c r="G14" s="50">
        <f t="shared" si="0"/>
        <v>112.74829931972789</v>
      </c>
    </row>
    <row r="15" spans="1:7" ht="44.25" customHeight="1">
      <c r="A15" s="73" t="s">
        <v>21</v>
      </c>
      <c r="B15" s="13" t="s">
        <v>22</v>
      </c>
      <c r="C15" s="66">
        <f>C16+C17+C18</f>
        <v>1470</v>
      </c>
      <c r="D15" s="66">
        <f>D16+D17+D18</f>
        <v>920</v>
      </c>
      <c r="E15" s="66">
        <f>E16+E17+E18</f>
        <v>787</v>
      </c>
      <c r="F15" s="66">
        <f>F16+F17+F18</f>
        <v>1657.4</v>
      </c>
      <c r="G15" s="50">
        <f t="shared" si="0"/>
        <v>112.74829931972789</v>
      </c>
    </row>
    <row r="16" spans="1:7" ht="41.25" customHeight="1">
      <c r="A16" s="74" t="s">
        <v>23</v>
      </c>
      <c r="B16" s="17" t="s">
        <v>58</v>
      </c>
      <c r="C16" s="87">
        <v>1330</v>
      </c>
      <c r="D16" s="53">
        <v>740</v>
      </c>
      <c r="E16" s="54">
        <v>653</v>
      </c>
      <c r="F16" s="64">
        <v>1428.4</v>
      </c>
      <c r="G16" s="50">
        <f t="shared" si="0"/>
        <v>107.39849624060152</v>
      </c>
    </row>
    <row r="17" spans="1:7" ht="30" customHeight="1">
      <c r="A17" s="74" t="s">
        <v>48</v>
      </c>
      <c r="B17" s="17" t="s">
        <v>49</v>
      </c>
      <c r="C17" s="87">
        <v>140</v>
      </c>
      <c r="D17" s="53">
        <v>150</v>
      </c>
      <c r="E17" s="55">
        <v>98</v>
      </c>
      <c r="F17" s="64">
        <v>180.9</v>
      </c>
      <c r="G17" s="50">
        <f t="shared" si="0"/>
        <v>129.21428571428572</v>
      </c>
    </row>
    <row r="18" spans="1:7" ht="30" customHeight="1">
      <c r="A18" s="72" t="s">
        <v>110</v>
      </c>
      <c r="B18" s="83" t="s">
        <v>112</v>
      </c>
      <c r="C18" s="66">
        <v>0</v>
      </c>
      <c r="D18" s="56">
        <v>30</v>
      </c>
      <c r="E18" s="57">
        <v>36</v>
      </c>
      <c r="F18" s="50">
        <f>F19</f>
        <v>48.1</v>
      </c>
      <c r="G18" s="50"/>
    </row>
    <row r="19" spans="1:7" ht="25.5" customHeight="1">
      <c r="A19" s="73" t="s">
        <v>111</v>
      </c>
      <c r="B19" s="13" t="s">
        <v>113</v>
      </c>
      <c r="C19" s="68">
        <v>0</v>
      </c>
      <c r="D19" s="56"/>
      <c r="E19" s="57"/>
      <c r="F19" s="64">
        <v>48.1</v>
      </c>
      <c r="G19" s="50"/>
    </row>
    <row r="20" spans="1:7" ht="25.5" customHeight="1">
      <c r="A20" s="72" t="s">
        <v>91</v>
      </c>
      <c r="B20" s="10" t="s">
        <v>89</v>
      </c>
      <c r="C20" s="66">
        <f>C21</f>
        <v>750</v>
      </c>
      <c r="D20" s="56">
        <v>0</v>
      </c>
      <c r="E20" s="54">
        <v>0</v>
      </c>
      <c r="F20" s="50">
        <f>F21</f>
        <v>703.4</v>
      </c>
      <c r="G20" s="50">
        <f t="shared" si="0"/>
        <v>93.78666666666666</v>
      </c>
    </row>
    <row r="21" spans="1:7" ht="25.5" customHeight="1">
      <c r="A21" s="73" t="s">
        <v>90</v>
      </c>
      <c r="B21" s="13" t="s">
        <v>92</v>
      </c>
      <c r="C21" s="87">
        <v>750</v>
      </c>
      <c r="D21" s="53">
        <v>0</v>
      </c>
      <c r="E21" s="55">
        <v>0</v>
      </c>
      <c r="F21" s="64">
        <v>703.4</v>
      </c>
      <c r="G21" s="50">
        <f t="shared" si="0"/>
        <v>93.78666666666666</v>
      </c>
    </row>
    <row r="22" spans="1:7" ht="25.5" customHeight="1" hidden="1">
      <c r="A22" s="73"/>
      <c r="B22" s="13"/>
      <c r="C22" s="68"/>
      <c r="D22" s="52"/>
      <c r="E22" s="58"/>
      <c r="F22" s="50"/>
      <c r="G22" s="50" t="e">
        <f>F22/C22*100</f>
        <v>#DIV/0!</v>
      </c>
    </row>
    <row r="23" spans="1:7" ht="22.5" customHeight="1">
      <c r="A23" s="72" t="s">
        <v>34</v>
      </c>
      <c r="B23" s="10" t="s">
        <v>35</v>
      </c>
      <c r="C23" s="66">
        <f>C24</f>
        <v>122.4</v>
      </c>
      <c r="D23" s="51">
        <f>D24</f>
        <v>0</v>
      </c>
      <c r="E23" s="51">
        <f>E24</f>
        <v>11</v>
      </c>
      <c r="F23" s="50">
        <f>F24</f>
        <v>-62.4</v>
      </c>
      <c r="G23" s="50"/>
    </row>
    <row r="24" spans="1:7" ht="27" customHeight="1">
      <c r="A24" s="73" t="s">
        <v>36</v>
      </c>
      <c r="B24" s="35" t="s">
        <v>69</v>
      </c>
      <c r="C24" s="87">
        <v>122.4</v>
      </c>
      <c r="D24" s="53">
        <v>0</v>
      </c>
      <c r="E24" s="55">
        <v>11</v>
      </c>
      <c r="F24" s="64">
        <v>-62.4</v>
      </c>
      <c r="G24" s="50"/>
    </row>
    <row r="25" spans="1:8" ht="29.25" customHeight="1">
      <c r="A25" s="72" t="s">
        <v>37</v>
      </c>
      <c r="B25" s="10" t="s">
        <v>38</v>
      </c>
      <c r="C25" s="66">
        <f>C26+C27+C28+C29+C31+C32+C30</f>
        <v>11338.5</v>
      </c>
      <c r="D25" s="66">
        <f>D26+D27+D28+D29+D31+D32+D30</f>
        <v>9895.099999999999</v>
      </c>
      <c r="E25" s="66">
        <f>E26+E27+E28+E29+E31+E32+E30</f>
        <v>9895.099999999999</v>
      </c>
      <c r="F25" s="66">
        <f>F26+F27+F28+F29+F31+F32+F30</f>
        <v>11338.5</v>
      </c>
      <c r="G25" s="50">
        <f aca="true" t="shared" si="1" ref="G25:G41">F25/C25*100</f>
        <v>100</v>
      </c>
      <c r="H25" s="224"/>
    </row>
    <row r="26" spans="1:8" ht="29.25" customHeight="1">
      <c r="A26" s="73" t="s">
        <v>53</v>
      </c>
      <c r="B26" s="15" t="s">
        <v>52</v>
      </c>
      <c r="C26" s="66">
        <v>6440.6</v>
      </c>
      <c r="D26" s="51">
        <v>4582.1</v>
      </c>
      <c r="E26" s="51">
        <v>4582.1</v>
      </c>
      <c r="F26" s="51">
        <v>6440.6</v>
      </c>
      <c r="G26" s="50">
        <f t="shared" si="1"/>
        <v>100</v>
      </c>
      <c r="H26" s="224"/>
    </row>
    <row r="27" spans="1:8" ht="38.25" customHeight="1">
      <c r="A27" s="73" t="s">
        <v>39</v>
      </c>
      <c r="B27" s="13" t="s">
        <v>65</v>
      </c>
      <c r="C27" s="66">
        <v>4499</v>
      </c>
      <c r="D27" s="56">
        <v>5041.4</v>
      </c>
      <c r="E27" s="55">
        <v>5041.4</v>
      </c>
      <c r="F27" s="50">
        <v>4499</v>
      </c>
      <c r="G27" s="50">
        <f t="shared" si="1"/>
        <v>100</v>
      </c>
      <c r="H27" s="224"/>
    </row>
    <row r="28" spans="1:8" ht="42" customHeight="1" hidden="1">
      <c r="A28" s="75">
        <v>2.02020251E+17</v>
      </c>
      <c r="B28" s="13" t="s">
        <v>74</v>
      </c>
      <c r="C28" s="66"/>
      <c r="D28" s="51">
        <v>90</v>
      </c>
      <c r="E28" s="51">
        <v>90</v>
      </c>
      <c r="F28" s="50"/>
      <c r="G28" s="50"/>
      <c r="H28" s="224"/>
    </row>
    <row r="29" spans="1:7" ht="40.5" customHeight="1">
      <c r="A29" s="73" t="s">
        <v>86</v>
      </c>
      <c r="B29" s="13" t="s">
        <v>57</v>
      </c>
      <c r="C29" s="88">
        <v>127.1</v>
      </c>
      <c r="D29" s="53">
        <v>112</v>
      </c>
      <c r="E29" s="55">
        <v>112</v>
      </c>
      <c r="F29" s="50">
        <v>127.1</v>
      </c>
      <c r="G29" s="50">
        <f t="shared" si="1"/>
        <v>100</v>
      </c>
    </row>
    <row r="30" spans="1:7" ht="24.75" customHeight="1">
      <c r="A30" s="73" t="s">
        <v>86</v>
      </c>
      <c r="B30" s="13" t="s">
        <v>114</v>
      </c>
      <c r="C30" s="88">
        <v>165</v>
      </c>
      <c r="D30" s="53"/>
      <c r="E30" s="55"/>
      <c r="F30" s="50">
        <v>165</v>
      </c>
      <c r="G30" s="50">
        <f t="shared" si="1"/>
        <v>100</v>
      </c>
    </row>
    <row r="31" spans="1:7" ht="30" customHeight="1">
      <c r="A31" s="73" t="s">
        <v>87</v>
      </c>
      <c r="B31" s="13" t="s">
        <v>60</v>
      </c>
      <c r="C31" s="68">
        <v>46.3</v>
      </c>
      <c r="D31" s="53">
        <v>34.8</v>
      </c>
      <c r="E31" s="55">
        <v>34.8</v>
      </c>
      <c r="F31" s="50">
        <v>46.3</v>
      </c>
      <c r="G31" s="50">
        <f t="shared" si="1"/>
        <v>100</v>
      </c>
    </row>
    <row r="32" spans="1:7" ht="31.5" customHeight="1">
      <c r="A32" s="76">
        <v>20209024100000100</v>
      </c>
      <c r="B32" s="13" t="s">
        <v>88</v>
      </c>
      <c r="C32" s="68">
        <v>60.5</v>
      </c>
      <c r="D32" s="53">
        <v>34.8</v>
      </c>
      <c r="E32" s="55">
        <v>34.8</v>
      </c>
      <c r="F32" s="50">
        <v>60.5</v>
      </c>
      <c r="G32" s="50">
        <f t="shared" si="1"/>
        <v>100</v>
      </c>
    </row>
    <row r="33" spans="1:7" ht="38.25" customHeight="1" hidden="1">
      <c r="A33" s="73"/>
      <c r="B33" s="13"/>
      <c r="C33" s="68"/>
      <c r="D33" s="52"/>
      <c r="E33" s="58"/>
      <c r="F33" s="50" t="e">
        <f>E33*100/D33</f>
        <v>#DIV/0!</v>
      </c>
      <c r="G33" s="50" t="e">
        <f t="shared" si="1"/>
        <v>#DIV/0!</v>
      </c>
    </row>
    <row r="34" spans="1:7" ht="38.25" customHeight="1" hidden="1">
      <c r="A34" s="73"/>
      <c r="B34" s="13"/>
      <c r="C34" s="68"/>
      <c r="D34" s="52"/>
      <c r="E34" s="58"/>
      <c r="F34" s="50"/>
      <c r="G34" s="50" t="e">
        <f t="shared" si="1"/>
        <v>#DIV/0!</v>
      </c>
    </row>
    <row r="35" spans="1:7" ht="26.25" customHeight="1">
      <c r="A35" s="73"/>
      <c r="B35" s="82" t="s">
        <v>97</v>
      </c>
      <c r="C35" s="66">
        <f>C25+C14+C8+C23+C20+C18</f>
        <v>17707.7</v>
      </c>
      <c r="D35" s="68">
        <f>D25+D14+D8+D23+D20</f>
        <v>12693.099999999999</v>
      </c>
      <c r="E35" s="68">
        <f>E25+E14+E8+E23+E20</f>
        <v>12537.099999999999</v>
      </c>
      <c r="F35" s="66">
        <f>F25+F14+F8+F23+F20</f>
        <v>18601.2</v>
      </c>
      <c r="G35" s="50">
        <f t="shared" si="1"/>
        <v>105.04582752136076</v>
      </c>
    </row>
    <row r="36" spans="1:7" ht="36.75" customHeight="1">
      <c r="A36" s="72" t="s">
        <v>41</v>
      </c>
      <c r="B36" s="10" t="s">
        <v>42</v>
      </c>
      <c r="C36" s="66">
        <f>C39+C40</f>
        <v>540.1</v>
      </c>
      <c r="D36" s="51">
        <f>D39+D40</f>
        <v>0</v>
      </c>
      <c r="E36" s="51">
        <f>E39+E40</f>
        <v>0</v>
      </c>
      <c r="F36" s="66">
        <f>F39+F40</f>
        <v>544.2</v>
      </c>
      <c r="G36" s="50">
        <f t="shared" si="1"/>
        <v>100.7591186817256</v>
      </c>
    </row>
    <row r="37" spans="1:7" ht="26.25" customHeight="1" hidden="1">
      <c r="A37" s="73">
        <v>30302050100000100</v>
      </c>
      <c r="B37" s="13" t="s">
        <v>81</v>
      </c>
      <c r="C37" s="68"/>
      <c r="D37" s="53"/>
      <c r="E37" s="55"/>
      <c r="F37" s="50"/>
      <c r="G37" s="50" t="e">
        <f t="shared" si="1"/>
        <v>#DIV/0!</v>
      </c>
    </row>
    <row r="38" spans="1:7" ht="26.25" customHeight="1" hidden="1">
      <c r="A38" s="77"/>
      <c r="B38" s="62" t="s">
        <v>81</v>
      </c>
      <c r="C38" s="69"/>
      <c r="D38" s="53"/>
      <c r="E38" s="55"/>
      <c r="F38" s="50"/>
      <c r="G38" s="50" t="e">
        <f t="shared" si="1"/>
        <v>#DIV/0!</v>
      </c>
    </row>
    <row r="39" spans="1:7" ht="26.25" customHeight="1">
      <c r="A39" s="78" t="s">
        <v>82</v>
      </c>
      <c r="B39" s="62" t="s">
        <v>83</v>
      </c>
      <c r="C39" s="69">
        <v>176.4</v>
      </c>
      <c r="D39" s="53"/>
      <c r="E39" s="55"/>
      <c r="F39" s="50">
        <v>176.4</v>
      </c>
      <c r="G39" s="50">
        <f t="shared" si="1"/>
        <v>100</v>
      </c>
    </row>
    <row r="40" spans="1:7" ht="30" customHeight="1" thickBot="1">
      <c r="A40" s="78" t="s">
        <v>84</v>
      </c>
      <c r="B40" s="62" t="s">
        <v>81</v>
      </c>
      <c r="C40" s="69">
        <v>363.7</v>
      </c>
      <c r="D40" s="53"/>
      <c r="E40" s="55"/>
      <c r="F40" s="64">
        <v>367.8</v>
      </c>
      <c r="G40" s="50">
        <f t="shared" si="1"/>
        <v>101.12730272202366</v>
      </c>
    </row>
    <row r="41" spans="1:7" ht="26.25" customHeight="1" thickBot="1">
      <c r="A41" s="3"/>
      <c r="B41" s="21" t="s">
        <v>47</v>
      </c>
      <c r="C41" s="70">
        <f>C36+C35</f>
        <v>18247.8</v>
      </c>
      <c r="D41" s="70">
        <f>D36+D35</f>
        <v>12693.099999999999</v>
      </c>
      <c r="E41" s="70">
        <f>E36+E35</f>
        <v>12537.099999999999</v>
      </c>
      <c r="F41" s="70">
        <f>F36+F35</f>
        <v>19145.4</v>
      </c>
      <c r="G41" s="50">
        <f t="shared" si="1"/>
        <v>104.91894913359421</v>
      </c>
    </row>
  </sheetData>
  <mergeCells count="5">
    <mergeCell ref="H25:H28"/>
    <mergeCell ref="A5:F5"/>
    <mergeCell ref="B1:C1"/>
    <mergeCell ref="A2:C2"/>
    <mergeCell ref="B3:C3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B3" sqref="B3:C3"/>
    </sheetView>
  </sheetViews>
  <sheetFormatPr defaultColWidth="9.140625" defaultRowHeight="12.75"/>
  <cols>
    <col min="1" max="1" width="24.7109375" style="0" customWidth="1"/>
    <col min="2" max="2" width="31.7109375" style="0" customWidth="1"/>
    <col min="3" max="3" width="12.8515625" style="0" customWidth="1"/>
    <col min="4" max="4" width="10.57421875" style="0" hidden="1" customWidth="1"/>
    <col min="5" max="5" width="0" style="0" hidden="1" customWidth="1"/>
    <col min="6" max="6" width="11.7109375" style="0" customWidth="1"/>
    <col min="7" max="7" width="11.14062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96</v>
      </c>
      <c r="C3" s="221"/>
      <c r="D3" s="2"/>
    </row>
    <row r="4" spans="1:4" ht="15.75">
      <c r="A4" s="1"/>
      <c r="B4" s="81" t="s">
        <v>93</v>
      </c>
      <c r="C4" s="1"/>
      <c r="D4" s="1"/>
    </row>
    <row r="5" spans="1:6" ht="13.5" customHeight="1">
      <c r="A5" s="225" t="s">
        <v>94</v>
      </c>
      <c r="B5" s="225"/>
      <c r="C5" s="225"/>
      <c r="D5" s="225"/>
      <c r="E5" s="225"/>
      <c r="F5" s="225"/>
    </row>
    <row r="6" spans="1:6" ht="21" customHeight="1" thickBot="1">
      <c r="A6" s="46"/>
      <c r="B6" s="80" t="s">
        <v>95</v>
      </c>
      <c r="C6" s="46"/>
      <c r="D6" s="46"/>
      <c r="E6" s="46"/>
      <c r="F6" s="46"/>
    </row>
    <row r="7" spans="1:7" ht="50.25" customHeight="1" thickBot="1">
      <c r="A7" s="3" t="s">
        <v>2</v>
      </c>
      <c r="B7" s="4" t="s">
        <v>3</v>
      </c>
      <c r="C7" s="79" t="s">
        <v>67</v>
      </c>
      <c r="D7" s="15" t="s">
        <v>73</v>
      </c>
      <c r="E7" s="26" t="s">
        <v>77</v>
      </c>
      <c r="F7" s="47" t="s">
        <v>80</v>
      </c>
      <c r="G7" s="47" t="s">
        <v>78</v>
      </c>
    </row>
    <row r="8" spans="1:7" ht="24" customHeight="1">
      <c r="A8" s="71" t="s">
        <v>5</v>
      </c>
      <c r="B8" s="7" t="s">
        <v>6</v>
      </c>
      <c r="C8" s="67">
        <f>C9+C11</f>
        <v>2895</v>
      </c>
      <c r="D8" s="49">
        <f>D9+D11</f>
        <v>1878</v>
      </c>
      <c r="E8" s="49">
        <f>E9+E11</f>
        <v>1844</v>
      </c>
      <c r="F8" s="49">
        <f>F9+F11</f>
        <v>2589.9</v>
      </c>
      <c r="G8" s="50">
        <f>F8/C8*100</f>
        <v>89.46113989637307</v>
      </c>
    </row>
    <row r="9" spans="1:7" ht="20.25" customHeight="1">
      <c r="A9" s="72" t="s">
        <v>7</v>
      </c>
      <c r="B9" s="10" t="s">
        <v>8</v>
      </c>
      <c r="C9" s="66">
        <f>C10</f>
        <v>1435</v>
      </c>
      <c r="D9" s="51">
        <f>D10</f>
        <v>1048</v>
      </c>
      <c r="E9" s="51">
        <f>E10</f>
        <v>842</v>
      </c>
      <c r="F9" s="66">
        <f>F10</f>
        <v>1245.2</v>
      </c>
      <c r="G9" s="50">
        <f aca="true" t="shared" si="0" ref="G9:G39">F9/C9*100</f>
        <v>86.77351916376307</v>
      </c>
    </row>
    <row r="10" spans="1:7" ht="24.75" customHeight="1">
      <c r="A10" s="73" t="s">
        <v>9</v>
      </c>
      <c r="B10" s="13" t="s">
        <v>10</v>
      </c>
      <c r="C10" s="68">
        <v>1435</v>
      </c>
      <c r="D10" s="53">
        <v>1048</v>
      </c>
      <c r="E10" s="54">
        <v>842</v>
      </c>
      <c r="F10" s="64">
        <v>1245.2</v>
      </c>
      <c r="G10" s="50">
        <f t="shared" si="0"/>
        <v>86.77351916376307</v>
      </c>
    </row>
    <row r="11" spans="1:7" ht="16.5" customHeight="1">
      <c r="A11" s="72" t="s">
        <v>15</v>
      </c>
      <c r="B11" s="10" t="s">
        <v>16</v>
      </c>
      <c r="C11" s="66">
        <f>C12+C13</f>
        <v>1460</v>
      </c>
      <c r="D11" s="51">
        <f>D12+D13</f>
        <v>830</v>
      </c>
      <c r="E11" s="51">
        <f>E12+E13</f>
        <v>1002</v>
      </c>
      <c r="F11" s="66">
        <f>F12+F13</f>
        <v>1344.7</v>
      </c>
      <c r="G11" s="50">
        <f t="shared" si="0"/>
        <v>92.10273972602741</v>
      </c>
    </row>
    <row r="12" spans="1:7" ht="18.75" customHeight="1">
      <c r="A12" s="73" t="s">
        <v>50</v>
      </c>
      <c r="B12" s="13" t="s">
        <v>17</v>
      </c>
      <c r="C12" s="68">
        <v>610</v>
      </c>
      <c r="D12" s="53">
        <v>360</v>
      </c>
      <c r="E12" s="55">
        <v>327</v>
      </c>
      <c r="F12" s="64">
        <v>389.6</v>
      </c>
      <c r="G12" s="50">
        <f t="shared" si="0"/>
        <v>63.8688524590164</v>
      </c>
    </row>
    <row r="13" spans="1:7" ht="20.25" customHeight="1">
      <c r="A13" s="72" t="s">
        <v>51</v>
      </c>
      <c r="B13" s="13" t="s">
        <v>18</v>
      </c>
      <c r="C13" s="68">
        <v>850</v>
      </c>
      <c r="D13" s="53">
        <v>470</v>
      </c>
      <c r="E13" s="55">
        <v>675</v>
      </c>
      <c r="F13" s="64">
        <v>955.1</v>
      </c>
      <c r="G13" s="50">
        <f t="shared" si="0"/>
        <v>112.36470588235295</v>
      </c>
    </row>
    <row r="14" spans="1:7" ht="48" customHeight="1">
      <c r="A14" s="72" t="s">
        <v>19</v>
      </c>
      <c r="B14" s="10" t="s">
        <v>20</v>
      </c>
      <c r="C14" s="66">
        <f>C15</f>
        <v>1200</v>
      </c>
      <c r="D14" s="66">
        <f>D15</f>
        <v>920</v>
      </c>
      <c r="E14" s="66">
        <f>E15</f>
        <v>787</v>
      </c>
      <c r="F14" s="66">
        <f>F15</f>
        <v>1227.4</v>
      </c>
      <c r="G14" s="50">
        <f t="shared" si="0"/>
        <v>102.28333333333335</v>
      </c>
    </row>
    <row r="15" spans="1:7" ht="54.75" customHeight="1">
      <c r="A15" s="73" t="s">
        <v>21</v>
      </c>
      <c r="B15" s="13" t="s">
        <v>22</v>
      </c>
      <c r="C15" s="66">
        <f>C16+C17+C18</f>
        <v>1200</v>
      </c>
      <c r="D15" s="66">
        <f>D16+D17+D18</f>
        <v>920</v>
      </c>
      <c r="E15" s="66">
        <f>E16+E17+E18</f>
        <v>787</v>
      </c>
      <c r="F15" s="66">
        <f>F16+F17+F18</f>
        <v>1227.4</v>
      </c>
      <c r="G15" s="50">
        <f t="shared" si="0"/>
        <v>102.28333333333335</v>
      </c>
    </row>
    <row r="16" spans="1:7" ht="41.25" customHeight="1">
      <c r="A16" s="74" t="s">
        <v>23</v>
      </c>
      <c r="B16" s="17" t="s">
        <v>58</v>
      </c>
      <c r="C16" s="68">
        <v>1000</v>
      </c>
      <c r="D16" s="53">
        <v>740</v>
      </c>
      <c r="E16" s="54">
        <v>653</v>
      </c>
      <c r="F16" s="64">
        <v>1082.9</v>
      </c>
      <c r="G16" s="50">
        <f t="shared" si="0"/>
        <v>108.29000000000002</v>
      </c>
    </row>
    <row r="17" spans="1:7" ht="30" customHeight="1">
      <c r="A17" s="74" t="s">
        <v>48</v>
      </c>
      <c r="B17" s="17" t="s">
        <v>49</v>
      </c>
      <c r="C17" s="68">
        <v>200</v>
      </c>
      <c r="D17" s="53">
        <v>150</v>
      </c>
      <c r="E17" s="55">
        <v>98</v>
      </c>
      <c r="F17" s="64">
        <v>144.5</v>
      </c>
      <c r="G17" s="50">
        <f t="shared" si="0"/>
        <v>72.25</v>
      </c>
    </row>
    <row r="18" spans="1:7" ht="36" customHeight="1">
      <c r="A18" s="73" t="s">
        <v>24</v>
      </c>
      <c r="B18" s="13" t="s">
        <v>25</v>
      </c>
      <c r="C18" s="68"/>
      <c r="D18" s="56">
        <v>30</v>
      </c>
      <c r="E18" s="57">
        <v>36</v>
      </c>
      <c r="F18" s="64"/>
      <c r="G18" s="50"/>
    </row>
    <row r="19" spans="1:7" ht="39.75" customHeight="1">
      <c r="A19" s="72" t="s">
        <v>91</v>
      </c>
      <c r="B19" s="10" t="s">
        <v>89</v>
      </c>
      <c r="C19" s="66">
        <v>30</v>
      </c>
      <c r="D19" s="56">
        <v>0</v>
      </c>
      <c r="E19" s="54">
        <v>0</v>
      </c>
      <c r="F19" s="50">
        <f>F20</f>
        <v>41.7</v>
      </c>
      <c r="G19" s="50">
        <f t="shared" si="0"/>
        <v>139</v>
      </c>
    </row>
    <row r="20" spans="1:7" ht="29.25" customHeight="1">
      <c r="A20" s="73" t="s">
        <v>90</v>
      </c>
      <c r="B20" s="13" t="s">
        <v>92</v>
      </c>
      <c r="C20" s="68">
        <v>0</v>
      </c>
      <c r="D20" s="53">
        <v>0</v>
      </c>
      <c r="E20" s="55">
        <v>0</v>
      </c>
      <c r="F20" s="64">
        <v>41.7</v>
      </c>
      <c r="G20" s="50"/>
    </row>
    <row r="21" spans="1:7" ht="25.5" customHeight="1" hidden="1">
      <c r="A21" s="73"/>
      <c r="B21" s="13"/>
      <c r="C21" s="68"/>
      <c r="D21" s="52"/>
      <c r="E21" s="58"/>
      <c r="F21" s="50"/>
      <c r="G21" s="50" t="e">
        <f t="shared" si="0"/>
        <v>#DIV/0!</v>
      </c>
    </row>
    <row r="22" spans="1:7" ht="26.25" customHeight="1">
      <c r="A22" s="72" t="s">
        <v>34</v>
      </c>
      <c r="B22" s="10" t="s">
        <v>35</v>
      </c>
      <c r="C22" s="66">
        <f>C23</f>
        <v>0</v>
      </c>
      <c r="D22" s="51">
        <f>D23</f>
        <v>0</v>
      </c>
      <c r="E22" s="51">
        <f>E23</f>
        <v>11</v>
      </c>
      <c r="F22" s="50">
        <v>64.4</v>
      </c>
      <c r="G22" s="50"/>
    </row>
    <row r="23" spans="1:7" ht="37.5" customHeight="1">
      <c r="A23" s="73" t="s">
        <v>36</v>
      </c>
      <c r="B23" s="35" t="s">
        <v>69</v>
      </c>
      <c r="C23" s="68">
        <v>0</v>
      </c>
      <c r="D23" s="53">
        <v>0</v>
      </c>
      <c r="E23" s="55">
        <v>11</v>
      </c>
      <c r="F23" s="64">
        <v>64.4</v>
      </c>
      <c r="G23" s="50"/>
    </row>
    <row r="24" spans="1:8" ht="29.25" customHeight="1">
      <c r="A24" s="72" t="s">
        <v>37</v>
      </c>
      <c r="B24" s="10" t="s">
        <v>38</v>
      </c>
      <c r="C24" s="66">
        <f>C25+C26+C27+C28+C29+C30</f>
        <v>13657.699999999999</v>
      </c>
      <c r="D24" s="66">
        <f>D25+D26+D27+D28+D29+D30</f>
        <v>9895.099999999999</v>
      </c>
      <c r="E24" s="66">
        <f>E25+E26+E27+E28+E29+E30</f>
        <v>9895.099999999999</v>
      </c>
      <c r="F24" s="66">
        <f>F25+F26+F27+F28+F29+F30</f>
        <v>13657.699999999999</v>
      </c>
      <c r="G24" s="50">
        <f t="shared" si="0"/>
        <v>100</v>
      </c>
      <c r="H24" s="224"/>
    </row>
    <row r="25" spans="1:8" ht="36.75" customHeight="1">
      <c r="A25" s="73" t="s">
        <v>53</v>
      </c>
      <c r="B25" s="15" t="s">
        <v>52</v>
      </c>
      <c r="C25" s="66">
        <v>4582.1</v>
      </c>
      <c r="D25" s="51">
        <v>4582.1</v>
      </c>
      <c r="E25" s="51">
        <v>4582.1</v>
      </c>
      <c r="F25" s="51">
        <v>4582.1</v>
      </c>
      <c r="G25" s="50">
        <f t="shared" si="0"/>
        <v>100</v>
      </c>
      <c r="H25" s="224"/>
    </row>
    <row r="26" spans="1:8" ht="48.75" customHeight="1">
      <c r="A26" s="73" t="s">
        <v>39</v>
      </c>
      <c r="B26" s="13" t="s">
        <v>65</v>
      </c>
      <c r="C26" s="66">
        <v>8677</v>
      </c>
      <c r="D26" s="56">
        <v>5041.4</v>
      </c>
      <c r="E26" s="55">
        <v>5041.4</v>
      </c>
      <c r="F26" s="50">
        <v>8677</v>
      </c>
      <c r="G26" s="50">
        <f t="shared" si="0"/>
        <v>100</v>
      </c>
      <c r="H26" s="224"/>
    </row>
    <row r="27" spans="1:8" ht="48.75" customHeight="1">
      <c r="A27" s="75">
        <v>2.02020251E+17</v>
      </c>
      <c r="B27" s="13" t="s">
        <v>74</v>
      </c>
      <c r="C27" s="66">
        <v>90</v>
      </c>
      <c r="D27" s="51">
        <v>90</v>
      </c>
      <c r="E27" s="51">
        <v>90</v>
      </c>
      <c r="F27" s="50">
        <v>90</v>
      </c>
      <c r="G27" s="50">
        <f t="shared" si="0"/>
        <v>100</v>
      </c>
      <c r="H27" s="224"/>
    </row>
    <row r="28" spans="1:7" ht="40.5" customHeight="1">
      <c r="A28" s="73" t="s">
        <v>86</v>
      </c>
      <c r="B28" s="13" t="s">
        <v>57</v>
      </c>
      <c r="C28" s="68">
        <v>149.3</v>
      </c>
      <c r="D28" s="53">
        <v>112</v>
      </c>
      <c r="E28" s="55">
        <v>112</v>
      </c>
      <c r="F28" s="50">
        <v>149.3</v>
      </c>
      <c r="G28" s="50">
        <f t="shared" si="0"/>
        <v>100</v>
      </c>
    </row>
    <row r="29" spans="1:7" ht="40.5" customHeight="1">
      <c r="A29" s="73" t="s">
        <v>87</v>
      </c>
      <c r="B29" s="13" t="s">
        <v>60</v>
      </c>
      <c r="C29" s="68">
        <v>46.3</v>
      </c>
      <c r="D29" s="53">
        <v>34.8</v>
      </c>
      <c r="E29" s="55">
        <v>34.8</v>
      </c>
      <c r="F29" s="50">
        <v>46.3</v>
      </c>
      <c r="G29" s="50">
        <f t="shared" si="0"/>
        <v>100</v>
      </c>
    </row>
    <row r="30" spans="1:7" ht="38.25" customHeight="1">
      <c r="A30" s="76">
        <v>20209024100000100</v>
      </c>
      <c r="B30" s="13" t="s">
        <v>88</v>
      </c>
      <c r="C30" s="68">
        <v>113</v>
      </c>
      <c r="D30" s="53">
        <v>34.8</v>
      </c>
      <c r="E30" s="55">
        <v>34.8</v>
      </c>
      <c r="F30" s="50">
        <v>113</v>
      </c>
      <c r="G30" s="50">
        <f t="shared" si="0"/>
        <v>100</v>
      </c>
    </row>
    <row r="31" spans="1:7" ht="38.25" customHeight="1" hidden="1">
      <c r="A31" s="73"/>
      <c r="B31" s="13"/>
      <c r="C31" s="68"/>
      <c r="D31" s="52"/>
      <c r="E31" s="58"/>
      <c r="F31" s="50" t="e">
        <f>E31*100/D31</f>
        <v>#DIV/0!</v>
      </c>
      <c r="G31" s="50" t="e">
        <f t="shared" si="0"/>
        <v>#DIV/0!</v>
      </c>
    </row>
    <row r="32" spans="1:7" ht="38.25" customHeight="1" hidden="1">
      <c r="A32" s="73"/>
      <c r="B32" s="13"/>
      <c r="C32" s="68"/>
      <c r="D32" s="52"/>
      <c r="E32" s="58"/>
      <c r="F32" s="50"/>
      <c r="G32" s="50" t="e">
        <f t="shared" si="0"/>
        <v>#DIV/0!</v>
      </c>
    </row>
    <row r="33" spans="1:7" ht="26.25" customHeight="1">
      <c r="A33" s="73"/>
      <c r="B33" s="82" t="s">
        <v>97</v>
      </c>
      <c r="C33" s="66">
        <f>C24+C14+C8+C22+C19</f>
        <v>17782.699999999997</v>
      </c>
      <c r="D33" s="68">
        <f>D24+D14+D8+D22+D19</f>
        <v>12693.099999999999</v>
      </c>
      <c r="E33" s="68">
        <f>E24+E14+E8+E22+E19</f>
        <v>12537.099999999999</v>
      </c>
      <c r="F33" s="66">
        <f>F24+F14+F8+F22+F19</f>
        <v>17581.100000000002</v>
      </c>
      <c r="G33" s="50">
        <f t="shared" si="0"/>
        <v>98.86631388934191</v>
      </c>
    </row>
    <row r="34" spans="1:7" ht="36.75" customHeight="1">
      <c r="A34" s="72" t="s">
        <v>41</v>
      </c>
      <c r="B34" s="10" t="s">
        <v>42</v>
      </c>
      <c r="C34" s="66">
        <f>C37+C38</f>
        <v>305.9</v>
      </c>
      <c r="D34" s="51">
        <f>D37+D38</f>
        <v>0</v>
      </c>
      <c r="E34" s="51">
        <f>E37+E38</f>
        <v>0</v>
      </c>
      <c r="F34" s="66">
        <f>F37+F38</f>
        <v>305.8</v>
      </c>
      <c r="G34" s="50">
        <f t="shared" si="0"/>
        <v>99.96730957829357</v>
      </c>
    </row>
    <row r="35" spans="1:7" ht="26.25" customHeight="1" hidden="1">
      <c r="A35" s="73">
        <v>30302050100000100</v>
      </c>
      <c r="B35" s="13" t="s">
        <v>81</v>
      </c>
      <c r="C35" s="68"/>
      <c r="D35" s="53"/>
      <c r="E35" s="55"/>
      <c r="F35" s="50"/>
      <c r="G35" s="50" t="e">
        <f t="shared" si="0"/>
        <v>#DIV/0!</v>
      </c>
    </row>
    <row r="36" spans="1:7" ht="26.25" customHeight="1" hidden="1">
      <c r="A36" s="77"/>
      <c r="B36" s="62" t="s">
        <v>81</v>
      </c>
      <c r="C36" s="69"/>
      <c r="D36" s="53"/>
      <c r="E36" s="55"/>
      <c r="F36" s="50"/>
      <c r="G36" s="50" t="e">
        <f t="shared" si="0"/>
        <v>#DIV/0!</v>
      </c>
    </row>
    <row r="37" spans="1:7" ht="26.25" customHeight="1">
      <c r="A37" s="78" t="s">
        <v>82</v>
      </c>
      <c r="B37" s="62" t="s">
        <v>83</v>
      </c>
      <c r="C37" s="69">
        <v>170</v>
      </c>
      <c r="D37" s="53"/>
      <c r="E37" s="55"/>
      <c r="F37" s="50">
        <v>169.9</v>
      </c>
      <c r="G37" s="50">
        <f t="shared" si="0"/>
        <v>99.94117647058823</v>
      </c>
    </row>
    <row r="38" spans="1:7" ht="30" customHeight="1" thickBot="1">
      <c r="A38" s="78" t="s">
        <v>84</v>
      </c>
      <c r="B38" s="62" t="s">
        <v>81</v>
      </c>
      <c r="C38" s="69">
        <v>135.9</v>
      </c>
      <c r="D38" s="53"/>
      <c r="E38" s="55"/>
      <c r="F38" s="64">
        <v>135.9</v>
      </c>
      <c r="G38" s="50">
        <f t="shared" si="0"/>
        <v>100</v>
      </c>
    </row>
    <row r="39" spans="1:7" ht="26.25" customHeight="1" thickBot="1">
      <c r="A39" s="3"/>
      <c r="B39" s="21" t="s">
        <v>47</v>
      </c>
      <c r="C39" s="70">
        <f>C34+C33</f>
        <v>18088.6</v>
      </c>
      <c r="D39" s="70">
        <f>D34+D33</f>
        <v>12693.099999999999</v>
      </c>
      <c r="E39" s="70">
        <f>E34+E33</f>
        <v>12537.099999999999</v>
      </c>
      <c r="F39" s="70">
        <f>F34+F33</f>
        <v>17886.9</v>
      </c>
      <c r="G39" s="50">
        <f t="shared" si="0"/>
        <v>98.88493305175638</v>
      </c>
    </row>
  </sheetData>
  <mergeCells count="5">
    <mergeCell ref="H24:H27"/>
    <mergeCell ref="A5:F5"/>
    <mergeCell ref="B1:C1"/>
    <mergeCell ref="A2:C2"/>
    <mergeCell ref="B3:C3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workbookViewId="0" topLeftCell="A1">
      <selection activeCell="A1" sqref="A1:C35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221" t="s">
        <v>63</v>
      </c>
      <c r="C1" s="221"/>
    </row>
    <row r="2" spans="1:3" ht="12.75">
      <c r="A2" s="221" t="s">
        <v>0</v>
      </c>
      <c r="B2" s="221"/>
      <c r="C2" s="221"/>
    </row>
    <row r="3" spans="2:3" ht="12.75">
      <c r="B3" s="222" t="s">
        <v>66</v>
      </c>
      <c r="C3" s="221"/>
    </row>
    <row r="4" ht="5.25" customHeight="1"/>
    <row r="5" spans="1:3" ht="26.25" customHeight="1" thickBot="1">
      <c r="A5" s="223" t="s">
        <v>64</v>
      </c>
      <c r="B5" s="223"/>
      <c r="C5" s="223"/>
    </row>
    <row r="6" spans="1:3" ht="26.25" thickBot="1">
      <c r="A6" s="3" t="s">
        <v>2</v>
      </c>
      <c r="B6" s="4" t="s">
        <v>3</v>
      </c>
      <c r="C6" s="5" t="s">
        <v>4</v>
      </c>
    </row>
    <row r="7" spans="1:3" ht="12.75">
      <c r="A7" s="6" t="s">
        <v>5</v>
      </c>
      <c r="B7" s="7" t="s">
        <v>6</v>
      </c>
      <c r="C7" s="8">
        <f>C8+C12+C15+C20</f>
        <v>3923</v>
      </c>
    </row>
    <row r="8" spans="1:3" ht="15.75" customHeight="1">
      <c r="A8" s="9" t="s">
        <v>7</v>
      </c>
      <c r="B8" s="10" t="s">
        <v>8</v>
      </c>
      <c r="C8" s="11">
        <v>1135</v>
      </c>
    </row>
    <row r="9" spans="1:3" ht="12.75">
      <c r="A9" s="12" t="s">
        <v>9</v>
      </c>
      <c r="B9" s="13" t="s">
        <v>10</v>
      </c>
      <c r="C9" s="14">
        <v>1135</v>
      </c>
    </row>
    <row r="10" spans="1:3" ht="12.75">
      <c r="A10" s="9" t="s">
        <v>11</v>
      </c>
      <c r="B10" s="10" t="s">
        <v>12</v>
      </c>
      <c r="C10" s="11"/>
    </row>
    <row r="11" spans="1:3" ht="12.75">
      <c r="A11" s="12" t="s">
        <v>13</v>
      </c>
      <c r="B11" s="13" t="s">
        <v>14</v>
      </c>
      <c r="C11" s="14"/>
    </row>
    <row r="12" spans="1:3" ht="12.75">
      <c r="A12" s="9" t="s">
        <v>15</v>
      </c>
      <c r="B12" s="10" t="s">
        <v>16</v>
      </c>
      <c r="C12" s="11">
        <f>C13+C14</f>
        <v>1310</v>
      </c>
    </row>
    <row r="13" spans="1:3" ht="12.75">
      <c r="A13" s="12" t="s">
        <v>50</v>
      </c>
      <c r="B13" s="13" t="s">
        <v>17</v>
      </c>
      <c r="C13" s="14">
        <v>510</v>
      </c>
    </row>
    <row r="14" spans="1:3" ht="12.75">
      <c r="A14" s="9" t="s">
        <v>51</v>
      </c>
      <c r="B14" s="15" t="s">
        <v>18</v>
      </c>
      <c r="C14" s="14">
        <v>800</v>
      </c>
    </row>
    <row r="15" spans="1:3" ht="37.5" customHeight="1">
      <c r="A15" s="9" t="s">
        <v>19</v>
      </c>
      <c r="B15" s="10" t="s">
        <v>20</v>
      </c>
      <c r="C15" s="11">
        <f>C16+C19</f>
        <v>730</v>
      </c>
    </row>
    <row r="16" spans="1:3" ht="38.25" customHeight="1">
      <c r="A16" s="12" t="s">
        <v>21</v>
      </c>
      <c r="B16" s="13" t="s">
        <v>22</v>
      </c>
      <c r="C16" s="11">
        <v>700</v>
      </c>
    </row>
    <row r="17" spans="1:3" ht="42.75" customHeight="1">
      <c r="A17" s="16" t="s">
        <v>23</v>
      </c>
      <c r="B17" s="17" t="s">
        <v>58</v>
      </c>
      <c r="C17" s="14">
        <v>600</v>
      </c>
    </row>
    <row r="18" spans="1:3" ht="53.25" customHeight="1">
      <c r="A18" s="16" t="s">
        <v>48</v>
      </c>
      <c r="B18" s="17" t="s">
        <v>49</v>
      </c>
      <c r="C18" s="14">
        <v>100</v>
      </c>
    </row>
    <row r="19" spans="1:3" ht="38.25">
      <c r="A19" s="12" t="s">
        <v>24</v>
      </c>
      <c r="B19" s="13" t="s">
        <v>25</v>
      </c>
      <c r="C19" s="11">
        <v>30</v>
      </c>
    </row>
    <row r="20" spans="1:3" ht="25.5">
      <c r="A20" s="9" t="s">
        <v>26</v>
      </c>
      <c r="B20" s="10" t="s">
        <v>27</v>
      </c>
      <c r="C20" s="11">
        <v>748</v>
      </c>
    </row>
    <row r="21" spans="1:3" ht="16.5" customHeight="1">
      <c r="A21" s="12" t="s">
        <v>28</v>
      </c>
      <c r="B21" s="13" t="s">
        <v>29</v>
      </c>
      <c r="C21" s="14">
        <v>748</v>
      </c>
    </row>
    <row r="22" spans="1:3" ht="25.5" hidden="1">
      <c r="A22" s="9" t="s">
        <v>30</v>
      </c>
      <c r="B22" s="10" t="s">
        <v>31</v>
      </c>
      <c r="C22" s="11">
        <f>SUM(C23)</f>
        <v>0</v>
      </c>
    </row>
    <row r="23" spans="1:3" ht="25.5" hidden="1">
      <c r="A23" s="12" t="s">
        <v>32</v>
      </c>
      <c r="B23" s="13" t="s">
        <v>33</v>
      </c>
      <c r="C23" s="14">
        <v>0</v>
      </c>
    </row>
    <row r="24" spans="1:3" ht="12.75">
      <c r="A24" s="9" t="s">
        <v>34</v>
      </c>
      <c r="B24" s="10" t="s">
        <v>35</v>
      </c>
      <c r="C24" s="11"/>
    </row>
    <row r="25" spans="1:3" ht="12.75">
      <c r="A25" s="12" t="s">
        <v>36</v>
      </c>
      <c r="B25" s="13" t="s">
        <v>35</v>
      </c>
      <c r="C25" s="14"/>
    </row>
    <row r="26" spans="1:3" ht="38.25" customHeight="1">
      <c r="A26" s="9" t="s">
        <v>37</v>
      </c>
      <c r="B26" s="10" t="s">
        <v>38</v>
      </c>
      <c r="C26" s="11">
        <f>C27+C28+C30+C31</f>
        <v>12920.099999999999</v>
      </c>
    </row>
    <row r="27" spans="1:3" ht="24" customHeight="1">
      <c r="A27" s="12" t="s">
        <v>53</v>
      </c>
      <c r="B27" s="15" t="s">
        <v>52</v>
      </c>
      <c r="C27" s="11">
        <v>4582.1</v>
      </c>
    </row>
    <row r="28" spans="1:3" ht="27.75" customHeight="1">
      <c r="A28" s="12" t="s">
        <v>39</v>
      </c>
      <c r="B28" s="13" t="s">
        <v>65</v>
      </c>
      <c r="C28" s="11">
        <v>8142.4</v>
      </c>
    </row>
    <row r="29" spans="1:3" ht="23.25" customHeight="1">
      <c r="A29" s="12" t="s">
        <v>54</v>
      </c>
      <c r="B29" s="13" t="s">
        <v>55</v>
      </c>
      <c r="C29" s="14"/>
    </row>
    <row r="30" spans="1:3" ht="24.75" customHeight="1">
      <c r="A30" s="12" t="s">
        <v>56</v>
      </c>
      <c r="B30" s="13" t="s">
        <v>57</v>
      </c>
      <c r="C30" s="14">
        <v>149.3</v>
      </c>
    </row>
    <row r="31" spans="1:3" ht="24.75" customHeight="1">
      <c r="A31" s="12" t="s">
        <v>59</v>
      </c>
      <c r="B31" s="13" t="s">
        <v>60</v>
      </c>
      <c r="C31" s="14">
        <v>46.3</v>
      </c>
    </row>
    <row r="32" spans="1:3" ht="25.5">
      <c r="A32" s="9" t="s">
        <v>41</v>
      </c>
      <c r="B32" s="10" t="s">
        <v>42</v>
      </c>
      <c r="C32" s="11"/>
    </row>
    <row r="33" spans="1:3" ht="12.75">
      <c r="A33" s="12" t="s">
        <v>43</v>
      </c>
      <c r="B33" s="13" t="s">
        <v>44</v>
      </c>
      <c r="C33" s="14"/>
    </row>
    <row r="34" spans="1:3" ht="13.5" thickBot="1">
      <c r="A34" s="18" t="s">
        <v>45</v>
      </c>
      <c r="B34" s="19" t="s">
        <v>46</v>
      </c>
      <c r="C34" s="20"/>
    </row>
    <row r="35" spans="1:3" ht="13.5" thickBot="1">
      <c r="A35" s="3"/>
      <c r="B35" s="21" t="s">
        <v>47</v>
      </c>
      <c r="C35" s="22">
        <f>C26+C7</f>
        <v>16843.1</v>
      </c>
    </row>
    <row r="36" spans="1:3" ht="12.75">
      <c r="A36" s="23"/>
      <c r="B36" s="23"/>
      <c r="C36" s="2"/>
    </row>
    <row r="37" spans="1:3" ht="12.75">
      <c r="A37" s="23"/>
      <c r="B37" s="23"/>
      <c r="C37" s="2"/>
    </row>
    <row r="38" spans="1:3" ht="12.75">
      <c r="A38" s="23"/>
      <c r="B38" s="23"/>
      <c r="C38" s="2"/>
    </row>
    <row r="39" spans="1:3" ht="12.75">
      <c r="A39" s="23"/>
      <c r="B39" s="23"/>
      <c r="C39" s="2"/>
    </row>
    <row r="40" spans="1:3" ht="12.75">
      <c r="A40" s="23"/>
      <c r="B40" s="23"/>
      <c r="C40" s="2"/>
    </row>
    <row r="41" spans="1:3" ht="12.75">
      <c r="A41" s="23"/>
      <c r="B41" s="23"/>
      <c r="C41" s="2"/>
    </row>
    <row r="42" spans="1:3" ht="12.75">
      <c r="A42" s="23"/>
      <c r="B42" s="23"/>
      <c r="C42" s="2"/>
    </row>
    <row r="43" spans="1:3" ht="12.75">
      <c r="A43" s="23"/>
      <c r="B43" s="23"/>
      <c r="C43" s="2"/>
    </row>
    <row r="44" spans="1:3" ht="12.75">
      <c r="A44" s="23"/>
      <c r="B44" s="23"/>
      <c r="C44" s="2"/>
    </row>
    <row r="45" spans="1:3" ht="12.75">
      <c r="A45" s="23"/>
      <c r="B45" s="23"/>
      <c r="C45" s="2"/>
    </row>
    <row r="46" spans="1:3" ht="12.75">
      <c r="A46" s="23"/>
      <c r="B46" s="23"/>
      <c r="C46" s="2"/>
    </row>
    <row r="47" spans="1:3" ht="12.75">
      <c r="A47" s="23"/>
      <c r="B47" s="23"/>
      <c r="C47" s="2"/>
    </row>
  </sheetData>
  <mergeCells count="4">
    <mergeCell ref="B1:C1"/>
    <mergeCell ref="A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1" width="19.8515625" style="0" customWidth="1"/>
    <col min="2" max="2" width="26.140625" style="0" customWidth="1"/>
    <col min="3" max="3" width="9.7109375" style="0" customWidth="1"/>
    <col min="4" max="4" width="10.57421875" style="0" customWidth="1"/>
    <col min="6" max="6" width="9.7109375" style="0" customWidth="1"/>
  </cols>
  <sheetData>
    <row r="1" spans="1:4" ht="12.75">
      <c r="A1" s="1"/>
      <c r="B1" s="221" t="s">
        <v>68</v>
      </c>
      <c r="C1" s="221"/>
      <c r="D1" s="2"/>
    </row>
    <row r="2" spans="1:4" ht="12.75">
      <c r="A2" s="221" t="s">
        <v>0</v>
      </c>
      <c r="B2" s="221"/>
      <c r="C2" s="221"/>
      <c r="D2" s="2"/>
    </row>
    <row r="3" spans="1:4" ht="12.75">
      <c r="A3" s="1"/>
      <c r="B3" s="222" t="s">
        <v>75</v>
      </c>
      <c r="C3" s="221"/>
      <c r="D3" s="2"/>
    </row>
    <row r="4" spans="1:4" ht="12.75">
      <c r="A4" s="1"/>
      <c r="B4" s="1"/>
      <c r="C4" s="1"/>
      <c r="D4" s="1"/>
    </row>
    <row r="5" spans="1:6" ht="13.5" customHeight="1" thickBot="1">
      <c r="A5" s="226" t="s">
        <v>76</v>
      </c>
      <c r="B5" s="226"/>
      <c r="C5" s="226"/>
      <c r="D5" s="226"/>
      <c r="E5" s="226"/>
      <c r="F5" s="226"/>
    </row>
    <row r="6" spans="1:6" ht="50.25" customHeight="1" thickBot="1">
      <c r="A6" s="3" t="s">
        <v>2</v>
      </c>
      <c r="B6" s="4" t="s">
        <v>3</v>
      </c>
      <c r="C6" s="25" t="s">
        <v>67</v>
      </c>
      <c r="D6" s="15" t="s">
        <v>71</v>
      </c>
      <c r="E6" s="26" t="s">
        <v>70</v>
      </c>
      <c r="F6" s="27" t="s">
        <v>72</v>
      </c>
    </row>
    <row r="7" spans="1:6" ht="25.5">
      <c r="A7" s="6" t="s">
        <v>5</v>
      </c>
      <c r="B7" s="7" t="s">
        <v>6</v>
      </c>
      <c r="C7" s="36">
        <f>C8+C10</f>
        <v>2895</v>
      </c>
      <c r="D7" s="36">
        <f>D8+D10</f>
        <v>904.5</v>
      </c>
      <c r="E7" s="36">
        <f>E8+E10</f>
        <v>1044.6</v>
      </c>
      <c r="F7" s="38">
        <v>115.5</v>
      </c>
    </row>
    <row r="8" spans="1:6" ht="25.5">
      <c r="A8" s="9" t="s">
        <v>7</v>
      </c>
      <c r="B8" s="10" t="s">
        <v>8</v>
      </c>
      <c r="C8" s="31">
        <f>C9</f>
        <v>1435</v>
      </c>
      <c r="D8" s="31">
        <f>D9</f>
        <v>674.5</v>
      </c>
      <c r="E8" s="31">
        <f>E9</f>
        <v>543.5</v>
      </c>
      <c r="F8" s="29">
        <v>80.5</v>
      </c>
    </row>
    <row r="9" spans="1:6" ht="24.75" customHeight="1">
      <c r="A9" s="12" t="s">
        <v>9</v>
      </c>
      <c r="B9" s="13" t="s">
        <v>10</v>
      </c>
      <c r="C9" s="32">
        <v>1435</v>
      </c>
      <c r="D9" s="30">
        <v>674.5</v>
      </c>
      <c r="E9" s="42">
        <v>543.5</v>
      </c>
      <c r="F9" s="28">
        <v>80.5</v>
      </c>
    </row>
    <row r="10" spans="1:6" ht="25.5">
      <c r="A10" s="9" t="s">
        <v>15</v>
      </c>
      <c r="B10" s="10" t="s">
        <v>16</v>
      </c>
      <c r="C10" s="31">
        <f>C11+C12</f>
        <v>1460</v>
      </c>
      <c r="D10" s="31">
        <f>D11+D12</f>
        <v>230</v>
      </c>
      <c r="E10" s="31">
        <f>E11+E12</f>
        <v>501.1</v>
      </c>
      <c r="F10" s="29">
        <v>130.6</v>
      </c>
    </row>
    <row r="11" spans="1:6" ht="18.75" customHeight="1">
      <c r="A11" s="12" t="s">
        <v>50</v>
      </c>
      <c r="B11" s="13" t="s">
        <v>17</v>
      </c>
      <c r="C11" s="32">
        <v>610</v>
      </c>
      <c r="D11" s="30">
        <v>110</v>
      </c>
      <c r="E11" s="28">
        <v>56.1</v>
      </c>
      <c r="F11" s="28">
        <v>51</v>
      </c>
    </row>
    <row r="12" spans="1:6" ht="20.25" customHeight="1">
      <c r="A12" s="9" t="s">
        <v>51</v>
      </c>
      <c r="B12" s="13" t="s">
        <v>18</v>
      </c>
      <c r="C12" s="32">
        <v>850</v>
      </c>
      <c r="D12" s="30">
        <v>120</v>
      </c>
      <c r="E12" s="28">
        <v>445</v>
      </c>
      <c r="F12" s="28">
        <v>370.8</v>
      </c>
    </row>
    <row r="13" spans="1:6" ht="48" customHeight="1">
      <c r="A13" s="9" t="s">
        <v>19</v>
      </c>
      <c r="B13" s="10" t="s">
        <v>20</v>
      </c>
      <c r="C13" s="37">
        <f>C14</f>
        <v>1200</v>
      </c>
      <c r="D13" s="37">
        <f>D14</f>
        <v>580</v>
      </c>
      <c r="E13" s="37">
        <f>E14</f>
        <v>430.5</v>
      </c>
      <c r="F13" s="38">
        <v>74.2</v>
      </c>
    </row>
    <row r="14" spans="1:6" ht="54.75" customHeight="1">
      <c r="A14" s="12" t="s">
        <v>21</v>
      </c>
      <c r="B14" s="13" t="s">
        <v>22</v>
      </c>
      <c r="C14" s="31">
        <f>C15+C16</f>
        <v>1200</v>
      </c>
      <c r="D14" s="31">
        <f>D15+D16</f>
        <v>580</v>
      </c>
      <c r="E14" s="31">
        <f>E15+E16</f>
        <v>430.5</v>
      </c>
      <c r="F14" s="29">
        <v>74.2</v>
      </c>
    </row>
    <row r="15" spans="1:6" ht="32.25" customHeight="1">
      <c r="A15" s="16" t="s">
        <v>23</v>
      </c>
      <c r="B15" s="17" t="s">
        <v>58</v>
      </c>
      <c r="C15" s="32">
        <v>1000</v>
      </c>
      <c r="D15" s="30">
        <v>480</v>
      </c>
      <c r="E15" s="28">
        <v>361.1</v>
      </c>
      <c r="F15" s="28">
        <v>75.2</v>
      </c>
    </row>
    <row r="16" spans="1:6" ht="30" customHeight="1">
      <c r="A16" s="16" t="s">
        <v>48</v>
      </c>
      <c r="B16" s="17" t="s">
        <v>49</v>
      </c>
      <c r="C16" s="32">
        <v>200</v>
      </c>
      <c r="D16" s="30">
        <v>100</v>
      </c>
      <c r="E16" s="28">
        <v>69.4</v>
      </c>
      <c r="F16" s="28">
        <v>69.4</v>
      </c>
    </row>
    <row r="17" spans="1:6" ht="36" customHeight="1">
      <c r="A17" s="12" t="s">
        <v>24</v>
      </c>
      <c r="B17" s="13" t="s">
        <v>25</v>
      </c>
      <c r="C17" s="37">
        <v>30</v>
      </c>
      <c r="D17" s="38">
        <v>15</v>
      </c>
      <c r="E17" s="39">
        <v>23</v>
      </c>
      <c r="F17" s="39">
        <v>153</v>
      </c>
    </row>
    <row r="18" spans="1:6" ht="30.75" customHeight="1">
      <c r="A18" s="9" t="s">
        <v>26</v>
      </c>
      <c r="B18" s="10" t="s">
        <v>27</v>
      </c>
      <c r="C18" s="37"/>
      <c r="D18" s="38">
        <v>0</v>
      </c>
      <c r="E18" s="40">
        <v>0</v>
      </c>
      <c r="F18" s="41">
        <v>0</v>
      </c>
    </row>
    <row r="19" spans="1:6" ht="35.25" customHeight="1">
      <c r="A19" s="12" t="s">
        <v>28</v>
      </c>
      <c r="B19" s="13" t="s">
        <v>29</v>
      </c>
      <c r="C19" s="32"/>
      <c r="D19" s="30">
        <v>0</v>
      </c>
      <c r="E19" s="28">
        <v>0</v>
      </c>
      <c r="F19" s="28">
        <v>0</v>
      </c>
    </row>
    <row r="20" spans="1:6" ht="26.25" customHeight="1">
      <c r="A20" s="9" t="s">
        <v>34</v>
      </c>
      <c r="B20" s="10" t="s">
        <v>35</v>
      </c>
      <c r="C20" s="37">
        <f>C21</f>
        <v>0</v>
      </c>
      <c r="D20" s="37">
        <f>D21</f>
        <v>0</v>
      </c>
      <c r="E20" s="37">
        <f>E21</f>
        <v>124.3</v>
      </c>
      <c r="F20" s="38">
        <f>F21</f>
        <v>100</v>
      </c>
    </row>
    <row r="21" spans="1:6" ht="40.5" customHeight="1">
      <c r="A21" s="12" t="s">
        <v>36</v>
      </c>
      <c r="B21" s="35" t="s">
        <v>69</v>
      </c>
      <c r="C21" s="32"/>
      <c r="D21" s="30"/>
      <c r="E21" s="28">
        <v>124.3</v>
      </c>
      <c r="F21" s="28">
        <v>100</v>
      </c>
    </row>
    <row r="22" spans="1:6" ht="29.25" customHeight="1">
      <c r="A22" s="9" t="s">
        <v>37</v>
      </c>
      <c r="B22" s="10" t="s">
        <v>38</v>
      </c>
      <c r="C22" s="37">
        <f>C23+C24+C25+C26</f>
        <v>13353.699999999999</v>
      </c>
      <c r="D22" s="37">
        <f>D23+D24+D25+D26</f>
        <v>6945.900000000001</v>
      </c>
      <c r="E22" s="37">
        <f>E23+E24+E25+E26</f>
        <v>6945.900000000001</v>
      </c>
      <c r="F22" s="38">
        <f>F23+F24+F25+F26</f>
        <v>400</v>
      </c>
    </row>
    <row r="23" spans="1:6" ht="36.75" customHeight="1">
      <c r="A23" s="12" t="s">
        <v>53</v>
      </c>
      <c r="B23" s="15" t="s">
        <v>52</v>
      </c>
      <c r="C23" s="31">
        <v>4582.1</v>
      </c>
      <c r="D23" s="29">
        <v>2428.5</v>
      </c>
      <c r="E23" s="28">
        <v>2428.5</v>
      </c>
      <c r="F23" s="28">
        <v>100</v>
      </c>
    </row>
    <row r="24" spans="1:6" ht="48.75" customHeight="1">
      <c r="A24" s="12" t="s">
        <v>39</v>
      </c>
      <c r="B24" s="13" t="s">
        <v>65</v>
      </c>
      <c r="C24" s="31">
        <v>8576</v>
      </c>
      <c r="D24" s="29">
        <v>4419.6</v>
      </c>
      <c r="E24" s="28">
        <v>4419.6</v>
      </c>
      <c r="F24" s="28">
        <v>100</v>
      </c>
    </row>
    <row r="25" spans="1:6" ht="40.5" customHeight="1">
      <c r="A25" s="12" t="s">
        <v>56</v>
      </c>
      <c r="B25" s="13" t="s">
        <v>57</v>
      </c>
      <c r="C25" s="32">
        <v>149.3</v>
      </c>
      <c r="D25" s="30">
        <v>74.6</v>
      </c>
      <c r="E25" s="28">
        <v>74.6</v>
      </c>
      <c r="F25" s="28">
        <v>100</v>
      </c>
    </row>
    <row r="26" spans="1:6" ht="38.25" customHeight="1">
      <c r="A26" s="12" t="s">
        <v>59</v>
      </c>
      <c r="B26" s="13" t="s">
        <v>60</v>
      </c>
      <c r="C26" s="32">
        <v>46.3</v>
      </c>
      <c r="D26" s="30">
        <v>23.2</v>
      </c>
      <c r="E26" s="28">
        <v>23.2</v>
      </c>
      <c r="F26" s="28">
        <v>100</v>
      </c>
    </row>
    <row r="27" spans="1:6" ht="36.75" customHeight="1">
      <c r="A27" s="9" t="s">
        <v>41</v>
      </c>
      <c r="B27" s="10" t="s">
        <v>42</v>
      </c>
      <c r="C27" s="37">
        <f>C29</f>
        <v>145</v>
      </c>
      <c r="D27" s="37">
        <f>D29</f>
        <v>75</v>
      </c>
      <c r="E27" s="37">
        <f>E29</f>
        <v>79.7</v>
      </c>
      <c r="F27" s="38">
        <f>F29</f>
        <v>106.3</v>
      </c>
    </row>
    <row r="28" spans="1:6" ht="26.25" customHeight="1">
      <c r="A28" s="12" t="s">
        <v>43</v>
      </c>
      <c r="B28" s="13" t="s">
        <v>44</v>
      </c>
      <c r="C28" s="32"/>
      <c r="D28" s="30"/>
      <c r="E28" s="28"/>
      <c r="F28" s="28"/>
    </row>
    <row r="29" spans="1:6" ht="30" customHeight="1" thickBot="1">
      <c r="A29" s="18" t="s">
        <v>45</v>
      </c>
      <c r="B29" s="19" t="s">
        <v>46</v>
      </c>
      <c r="C29" s="33">
        <v>145</v>
      </c>
      <c r="D29" s="30">
        <v>75</v>
      </c>
      <c r="E29" s="28">
        <v>79.7</v>
      </c>
      <c r="F29" s="28">
        <v>106.3</v>
      </c>
    </row>
    <row r="30" spans="1:6" ht="13.5" thickBot="1">
      <c r="A30" s="3"/>
      <c r="B30" s="21" t="s">
        <v>47</v>
      </c>
      <c r="C30" s="34">
        <f>C27+C22+C20+C18+C17+C13+C7</f>
        <v>17623.699999999997</v>
      </c>
      <c r="D30" s="34">
        <f>D27+D22+D20+D18+D17+D13+D7</f>
        <v>8520.400000000001</v>
      </c>
      <c r="E30" s="34">
        <f>E27+E22+E20+E18+E17+E13+E7</f>
        <v>8648</v>
      </c>
      <c r="F30" s="28">
        <v>101.5</v>
      </c>
    </row>
  </sheetData>
  <mergeCells count="4">
    <mergeCell ref="A5:F5"/>
    <mergeCell ref="B1:C1"/>
    <mergeCell ref="A2:C2"/>
    <mergeCell ref="B3:C3"/>
  </mergeCells>
  <printOptions/>
  <pageMargins left="0.51" right="0.38" top="0.61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2012-01-27T07:45:37Z</cp:lastPrinted>
  <dcterms:created xsi:type="dcterms:W3CDTF">1996-10-08T23:32:33Z</dcterms:created>
  <dcterms:modified xsi:type="dcterms:W3CDTF">2012-01-27T07:46:01Z</dcterms:modified>
  <cp:category/>
  <cp:version/>
  <cp:contentType/>
  <cp:contentStatus/>
</cp:coreProperties>
</file>