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4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<sst xmlns="http://schemas.openxmlformats.org/spreadsheetml/2006/main" count="87" uniqueCount="77">
  <si>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</si>
  <si>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</si>
  <si>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</si>
  <si>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</si>
  <si>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</si>
  <si>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</si>
  <si>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</si>
  <si>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</si>
  <si>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</si>
  <si>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</si>
  <si>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</si>
  <si>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</si>
  <si>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</si>
  <si>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</si>
  <si>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</si>
  <si>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</si>
  <si>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</si>
  <si>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</si>
  <si>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</si>
  <si>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</si>
  <si>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</si>
  <si>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</si>
  <si>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</si>
  <si>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</si>
  <si>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</si>
  <si>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</si>
  <si>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</si>
  <si>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</si>
  <si>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</si>
  <si>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</si>
  <si>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</si>
  <si>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</si>
  <si>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</si>
  <si>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</si>
  <si>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</si>
  <si>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</si>
  <si>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</si>
  <si>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</si>
  <si>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</si>
  <si>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</si>
  <si>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</si>
  <si>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</si>
  <si>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</si>
  <si>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</si>
  <si>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</si>
  <si>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</si>
  <si>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</si>
  <si>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</si>
  <si>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</si>
  <si>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</si>
  <si>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</si>
  <si>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</si>
  <si>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</si>
  <si>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</si>
  <si>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 xml:space="preserve">      % выполнения  к плану    за год    2012</t>
  </si>
  <si>
    <t>1 06 04 0 11 02 1 000 110</t>
  </si>
  <si>
    <t>1 11 05000 10 0000 120</t>
  </si>
  <si>
    <t>1 11 05013 10 0000 120</t>
  </si>
  <si>
    <t>1 11 0904 51 00111  120</t>
  </si>
  <si>
    <t>113 01995 10  000 0130</t>
  </si>
  <si>
    <t>1 14 060143 10 000 430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</si>
  <si>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</si>
  <si>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</si>
  <si>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</si>
  <si>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</si>
  <si>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</si>
  <si>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</si>
  <si>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</si>
  <si>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r>
      <t xml:space="preserve">   План на  </t>
    </r>
    <r>
      <rPr>
        <b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 год</t>
    </r>
  </si>
  <si>
    <r>
      <t xml:space="preserve">   План на     9</t>
    </r>
    <r>
      <rPr>
        <b/>
        <sz val="10"/>
        <rFont val="Times New Roman"/>
        <family val="1"/>
      </rPr>
      <t xml:space="preserve"> м ес 2013 </t>
    </r>
    <r>
      <rPr>
        <sz val="10"/>
        <rFont val="Times New Roman"/>
        <family val="1"/>
      </rPr>
      <t>год</t>
    </r>
  </si>
  <si>
    <t xml:space="preserve">      % выполнения  к плану         9 мес      2013г</t>
  </si>
  <si>
    <t xml:space="preserve">% выполнения  к году </t>
  </si>
  <si>
    <t xml:space="preserve"> 202 04 99991 0000 151</t>
  </si>
  <si>
    <t>Изменения</t>
  </si>
  <si>
    <t>доходов   в бюджет  Рождественского сельского поселения   за  2013г</t>
  </si>
  <si>
    <r>
      <t xml:space="preserve">Исполнено </t>
    </r>
    <r>
      <rPr>
        <b/>
        <sz val="10"/>
        <rFont val="Times New Roman"/>
        <family val="1"/>
      </rPr>
      <t>за 2013</t>
    </r>
    <r>
      <rPr>
        <sz val="10"/>
        <rFont val="Times New Roman"/>
        <family val="1"/>
      </rPr>
      <t>г                 тыс руб</t>
    </r>
  </si>
  <si>
    <t>№ 8 от 3 апреля  2014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</si>
</sst>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4" xfId="0" applyNumberFormat="1" applyFont="1" applyBorder="1" applyAlignment="1">
      <alignment horizontal="center" vertical="distributed"/>
    </xf>
    <xf numFmtId="176" fontId="4" fillId="5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9" borderId="6" xfId="0" applyFont="1" applyFill="1" applyBorder="1" applyAlignment="1">
      <alignment horizontal="center" vertical="center" wrapText="1"/>
    </xf>
    <xf numFmtId="176" fontId="2" fillId="9" borderId="10" xfId="0" applyNumberFormat="1" applyFont="1" applyFill="1" applyBorder="1" applyAlignment="1">
      <alignment horizontal="right" vertical="distributed"/>
    </xf>
    <xf numFmtId="176" fontId="1" fillId="9" borderId="10" xfId="0" applyNumberFormat="1" applyFont="1" applyFill="1" applyBorder="1" applyAlignment="1">
      <alignment horizontal="right" vertical="distributed"/>
    </xf>
    <xf numFmtId="0" fontId="2" fillId="9" borderId="10" xfId="0" applyFont="1" applyFill="1" applyBorder="1" applyAlignment="1">
      <alignment horizontal="right" vertical="distributed"/>
    </xf>
    <xf numFmtId="0" fontId="1" fillId="9" borderId="10" xfId="0" applyFont="1" applyFill="1" applyBorder="1" applyAlignment="1">
      <alignment horizontal="right" vertical="distributed"/>
    </xf>
    <xf numFmtId="0" fontId="4" fillId="9" borderId="10" xfId="0" applyFont="1" applyFill="1" applyBorder="1" applyAlignment="1">
      <alignment horizontal="right" vertical="distributed"/>
    </xf>
    <xf numFmtId="0" fontId="1" fillId="9" borderId="12" xfId="0" applyFont="1" applyFill="1" applyBorder="1" applyAlignment="1">
      <alignment horizontal="right" vertical="distributed"/>
    </xf>
    <xf numFmtId="176" fontId="2" fillId="5" borderId="5" xfId="0" applyNumberFormat="1" applyFont="1" applyFill="1" applyBorder="1" applyAlignment="1">
      <alignment horizontal="right" vertical="distributed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" fillId="0" borderId="5" xfId="0" applyNumberFormat="1" applyFont="1" applyBorder="1" applyAlignment="1">
      <alignment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5" xfId="0" applyNumberFormat="1" applyBorder="1" applyAlignment="1">
      <alignment horizontal="right"/>
    </xf>
    <xf numFmtId="0" fontId="1" fillId="9" borderId="5" xfId="0" applyFont="1" applyFill="1" applyBorder="1" applyAlignment="1">
      <alignment horizontal="right" vertical="distributed"/>
    </xf>
    <xf numFmtId="176" fontId="1" fillId="5" borderId="5" xfId="0" applyNumberFormat="1" applyFont="1" applyFill="1" applyBorder="1" applyAlignment="1">
      <alignment horizontal="right" vertical="center" wrapText="1"/>
    </xf>
    <xf numFmtId="176" fontId="1" fillId="1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22.8515625" style="0" customWidth="1"/>
    <col min="2" max="2" width="32.8515625" style="0" customWidth="1"/>
    <col min="3" max="3" width="0.13671875" style="0" customWidth="1"/>
    <col min="4" max="4" width="13.28125" style="0" customWidth="1"/>
    <col min="5" max="5" width="11.140625" style="0" hidden="1" customWidth="1"/>
    <col min="6" max="6" width="0.2890625" style="0" hidden="1" customWidth="1"/>
    <col min="7" max="7" width="13.28125" style="0" customWidth="1"/>
    <col min="8" max="8" width="0.13671875" style="0" customWidth="1"/>
    <col min="9" max="9" width="7.140625" style="0" hidden="1" customWidth="1"/>
    <col min="10" max="10" width="11.57421875" style="0" hidden="1" customWidth="1"/>
    <col min="11" max="11" width="10.7109375" style="0" customWidth="1"/>
    <col min="12" max="12" width="10.8515625" style="0" hidden="1" customWidth="1"/>
    <col min="13" max="13" width="11.57421875" style="0" customWidth="1"/>
    <col min="14" max="14" width="11.140625" style="0" customWidth="1"/>
    <col min="15" max="19" width="11.57421875" style="0" customWidth="1"/>
  </cols>
  <sheetData>
    <row r="1" spans="1:6" ht="31.5" customHeight="1">
      <c r="A1" s="87"/>
      <c r="B1" s="111" t="s">
        <v>34</v>
      </c>
      <c r="C1" s="111"/>
      <c r="D1" s="111"/>
      <c r="E1" s="2"/>
      <c r="F1" s="2"/>
    </row>
    <row r="2" spans="1:6" ht="12.75">
      <c r="A2" s="111" t="s">
        <v>0</v>
      </c>
      <c r="B2" s="111"/>
      <c r="C2" s="111"/>
      <c r="D2" s="111"/>
      <c r="E2" s="2"/>
      <c r="F2" s="2"/>
    </row>
    <row r="3" spans="1:6" ht="12.75">
      <c r="A3" s="1"/>
      <c r="B3" s="112" t="s">
        <v>76</v>
      </c>
      <c r="C3" s="112"/>
      <c r="D3" s="111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110" t="s">
        <v>67</v>
      </c>
      <c r="B5" s="110"/>
      <c r="C5" s="110"/>
      <c r="D5" s="110"/>
      <c r="E5" s="77"/>
      <c r="F5" s="77"/>
      <c r="G5" s="78"/>
      <c r="H5" s="78"/>
    </row>
    <row r="6" spans="1:8" ht="30.75" customHeight="1" thickBot="1">
      <c r="A6" s="110" t="s">
        <v>74</v>
      </c>
      <c r="B6" s="110"/>
      <c r="C6" s="110"/>
      <c r="D6" s="110"/>
      <c r="E6" s="110"/>
      <c r="F6" s="110"/>
      <c r="G6" s="110"/>
      <c r="H6" s="110"/>
    </row>
    <row r="7" spans="1:19" ht="67.5" customHeight="1" thickBot="1">
      <c r="A7" s="16" t="s">
        <v>1</v>
      </c>
      <c r="B7" s="15" t="s">
        <v>2</v>
      </c>
      <c r="C7" s="13" t="s">
        <v>51</v>
      </c>
      <c r="D7" s="109" t="s">
        <v>68</v>
      </c>
      <c r="E7" s="28" t="s">
        <v>46</v>
      </c>
      <c r="F7" s="88" t="s">
        <v>69</v>
      </c>
      <c r="G7" s="14" t="s">
        <v>75</v>
      </c>
      <c r="H7" s="22" t="s">
        <v>70</v>
      </c>
      <c r="I7" s="47"/>
      <c r="J7" s="22" t="s">
        <v>54</v>
      </c>
      <c r="K7" s="22" t="s">
        <v>71</v>
      </c>
      <c r="L7" s="22" t="s">
        <v>73</v>
      </c>
      <c r="M7" s="96"/>
      <c r="N7" s="96"/>
      <c r="O7" s="96"/>
      <c r="P7" s="96"/>
      <c r="Q7" s="96"/>
      <c r="R7" s="96"/>
      <c r="S7" s="96"/>
    </row>
    <row r="8" spans="1:19" ht="27.75" customHeight="1">
      <c r="A8" s="4" t="s">
        <v>3</v>
      </c>
      <c r="B8" s="5" t="s">
        <v>4</v>
      </c>
      <c r="C8" s="62"/>
      <c r="D8" s="29">
        <f>D9+D11+D14+D16</f>
        <v>11466.6</v>
      </c>
      <c r="E8" s="29">
        <f>E9+E11+E14+E16</f>
        <v>5861.799999999999</v>
      </c>
      <c r="F8" s="29">
        <f>F9+F11+F14+F16</f>
        <v>6659.9</v>
      </c>
      <c r="G8" s="29">
        <f>G9+G11+G14+G16</f>
        <v>12021.3</v>
      </c>
      <c r="H8" s="30">
        <f aca="true" t="shared" si="0" ref="H8:H25">G8/F8*100</f>
        <v>180.50271025090467</v>
      </c>
      <c r="I8" s="48"/>
      <c r="J8" s="48"/>
      <c r="K8" s="101">
        <f aca="true" t="shared" si="1" ref="K8:K35">G8/D8*100</f>
        <v>104.83752812516352</v>
      </c>
      <c r="L8" s="101">
        <f aca="true" t="shared" si="2" ref="L8:L51">G8-D8</f>
        <v>554.6999999999989</v>
      </c>
      <c r="M8" s="97"/>
      <c r="N8" s="97"/>
      <c r="O8" s="97"/>
      <c r="P8" s="97"/>
      <c r="Q8" s="97"/>
      <c r="R8" s="97"/>
      <c r="S8" s="97"/>
    </row>
    <row r="9" spans="1:19" ht="12.75">
      <c r="A9" s="6" t="s">
        <v>5</v>
      </c>
      <c r="B9" s="7" t="s">
        <v>6</v>
      </c>
      <c r="C9" s="63"/>
      <c r="D9" s="31">
        <f>D10</f>
        <v>2452.8</v>
      </c>
      <c r="E9" s="31">
        <f>E10</f>
        <v>1979.8</v>
      </c>
      <c r="F9" s="89">
        <f>F10</f>
        <v>1723.3</v>
      </c>
      <c r="G9" s="38">
        <f>G10</f>
        <v>2546.2</v>
      </c>
      <c r="H9" s="30">
        <f t="shared" si="0"/>
        <v>147.75140718389136</v>
      </c>
      <c r="I9" s="48"/>
      <c r="J9" s="48"/>
      <c r="K9" s="54">
        <f t="shared" si="1"/>
        <v>103.80789302022177</v>
      </c>
      <c r="L9" s="108">
        <f t="shared" si="2"/>
        <v>93.39999999999964</v>
      </c>
      <c r="M9" s="97"/>
      <c r="N9" s="97"/>
      <c r="O9" s="97"/>
      <c r="P9" s="97"/>
      <c r="Q9" s="97"/>
      <c r="R9" s="97"/>
      <c r="S9" s="97"/>
    </row>
    <row r="10" spans="1:19" ht="24.75" customHeight="1">
      <c r="A10" s="8" t="s">
        <v>7</v>
      </c>
      <c r="B10" s="9" t="s">
        <v>8</v>
      </c>
      <c r="C10" s="64"/>
      <c r="D10" s="32">
        <v>2452.8</v>
      </c>
      <c r="E10" s="32">
        <v>1979.8</v>
      </c>
      <c r="F10" s="90">
        <v>1723.3</v>
      </c>
      <c r="G10" s="39">
        <v>2546.2</v>
      </c>
      <c r="H10" s="30">
        <f t="shared" si="0"/>
        <v>147.75140718389136</v>
      </c>
      <c r="I10" s="49"/>
      <c r="J10" s="80"/>
      <c r="K10" s="54">
        <f t="shared" si="1"/>
        <v>103.80789302022177</v>
      </c>
      <c r="L10" s="108">
        <f t="shared" si="2"/>
        <v>93.39999999999964</v>
      </c>
      <c r="M10" s="82"/>
      <c r="N10" s="82"/>
      <c r="O10" s="82"/>
      <c r="P10" s="82"/>
      <c r="Q10" s="82"/>
      <c r="R10" s="82"/>
      <c r="S10" s="82"/>
    </row>
    <row r="11" spans="1:19" ht="12.75">
      <c r="A11" s="6" t="s">
        <v>10</v>
      </c>
      <c r="B11" s="7" t="s">
        <v>11</v>
      </c>
      <c r="C11" s="63"/>
      <c r="D11" s="33">
        <f>D12+D13</f>
        <v>6956.900000000001</v>
      </c>
      <c r="E11" s="33">
        <f>E12+E13</f>
        <v>2043.6</v>
      </c>
      <c r="F11" s="91">
        <f>F12+F13</f>
        <v>3701.2</v>
      </c>
      <c r="G11" s="40">
        <f>G12+G13</f>
        <v>7241.9</v>
      </c>
      <c r="H11" s="30">
        <f t="shared" si="0"/>
        <v>195.6635685723549</v>
      </c>
      <c r="I11" s="48"/>
      <c r="J11" s="48"/>
      <c r="K11" s="54">
        <f t="shared" si="1"/>
        <v>104.0966522445342</v>
      </c>
      <c r="L11" s="101">
        <f t="shared" si="2"/>
        <v>284.9999999999991</v>
      </c>
      <c r="M11" s="97"/>
      <c r="N11" s="97"/>
      <c r="O11" s="97"/>
      <c r="P11" s="97"/>
      <c r="Q11" s="97"/>
      <c r="R11" s="97"/>
      <c r="S11" s="97"/>
    </row>
    <row r="12" spans="1:19" ht="18.75" customHeight="1">
      <c r="A12" s="8" t="s">
        <v>28</v>
      </c>
      <c r="B12" s="9" t="s">
        <v>12</v>
      </c>
      <c r="C12" s="64"/>
      <c r="D12" s="34">
        <v>611.3</v>
      </c>
      <c r="E12" s="34">
        <v>43.6</v>
      </c>
      <c r="F12" s="92">
        <v>401.2</v>
      </c>
      <c r="G12" s="41">
        <v>641.2</v>
      </c>
      <c r="H12" s="30">
        <f t="shared" si="0"/>
        <v>159.8205383848455</v>
      </c>
      <c r="I12" s="50"/>
      <c r="J12" s="81"/>
      <c r="K12" s="54">
        <f t="shared" si="1"/>
        <v>104.8912154424996</v>
      </c>
      <c r="L12" s="101">
        <f t="shared" si="2"/>
        <v>29.90000000000009</v>
      </c>
      <c r="M12" s="98"/>
      <c r="N12" s="98"/>
      <c r="O12" s="98"/>
      <c r="P12" s="98"/>
      <c r="Q12" s="98"/>
      <c r="R12" s="98"/>
      <c r="S12" s="98"/>
    </row>
    <row r="13" spans="1:19" ht="24.75" customHeight="1">
      <c r="A13" s="6" t="s">
        <v>29</v>
      </c>
      <c r="B13" s="9" t="s">
        <v>13</v>
      </c>
      <c r="C13" s="64"/>
      <c r="D13" s="34">
        <v>6345.6</v>
      </c>
      <c r="E13" s="34">
        <v>2000</v>
      </c>
      <c r="F13" s="92">
        <v>3300</v>
      </c>
      <c r="G13" s="41">
        <v>6600.7</v>
      </c>
      <c r="H13" s="30">
        <f t="shared" si="0"/>
        <v>200.0212121212121</v>
      </c>
      <c r="I13" s="50"/>
      <c r="J13" s="81"/>
      <c r="K13" s="54">
        <f t="shared" si="1"/>
        <v>104.02010842158344</v>
      </c>
      <c r="L13" s="101">
        <f t="shared" si="2"/>
        <v>255.09999999999945</v>
      </c>
      <c r="M13" s="98"/>
      <c r="N13" s="98"/>
      <c r="O13" s="98"/>
      <c r="P13" s="98"/>
      <c r="Q13" s="98"/>
      <c r="R13" s="98"/>
      <c r="S13" s="98"/>
    </row>
    <row r="14" spans="1:19" ht="30.75" customHeight="1">
      <c r="A14" s="6" t="s">
        <v>44</v>
      </c>
      <c r="B14" s="12" t="s">
        <v>9</v>
      </c>
      <c r="C14" s="65"/>
      <c r="D14" s="31">
        <v>6.9</v>
      </c>
      <c r="E14" s="31">
        <v>0.6</v>
      </c>
      <c r="F14" s="89">
        <v>6.9</v>
      </c>
      <c r="G14" s="42">
        <v>6.9</v>
      </c>
      <c r="H14" s="30">
        <f t="shared" si="0"/>
        <v>100</v>
      </c>
      <c r="I14" s="48"/>
      <c r="J14" s="48"/>
      <c r="K14" s="54">
        <f t="shared" si="1"/>
        <v>100</v>
      </c>
      <c r="L14" s="101">
        <f t="shared" si="2"/>
        <v>0</v>
      </c>
      <c r="M14" s="97"/>
      <c r="N14" s="97"/>
      <c r="O14" s="97"/>
      <c r="P14" s="97"/>
      <c r="Q14" s="97"/>
      <c r="R14" s="97"/>
      <c r="S14" s="97"/>
    </row>
    <row r="15" spans="1:19" ht="25.5" customHeight="1">
      <c r="A15" s="6" t="s">
        <v>44</v>
      </c>
      <c r="B15" s="9" t="s">
        <v>9</v>
      </c>
      <c r="C15" s="64"/>
      <c r="D15" s="32">
        <v>6.9</v>
      </c>
      <c r="E15" s="32">
        <v>0.6</v>
      </c>
      <c r="F15" s="90">
        <v>6.9</v>
      </c>
      <c r="G15" s="42">
        <v>6.9</v>
      </c>
      <c r="H15" s="30">
        <f t="shared" si="0"/>
        <v>100</v>
      </c>
      <c r="I15" s="48"/>
      <c r="J15" s="48"/>
      <c r="K15" s="54">
        <f t="shared" si="1"/>
        <v>100</v>
      </c>
      <c r="L15" s="101">
        <f t="shared" si="2"/>
        <v>0</v>
      </c>
      <c r="M15" s="97"/>
      <c r="N15" s="97"/>
      <c r="O15" s="97"/>
      <c r="P15" s="97"/>
      <c r="Q15" s="97"/>
      <c r="R15" s="97"/>
      <c r="S15" s="97"/>
    </row>
    <row r="16" spans="1:19" ht="19.5" customHeight="1">
      <c r="A16" s="6" t="s">
        <v>37</v>
      </c>
      <c r="B16" s="7" t="s">
        <v>36</v>
      </c>
      <c r="C16" s="63">
        <v>250</v>
      </c>
      <c r="D16" s="31">
        <f>D17</f>
        <v>2050</v>
      </c>
      <c r="E16" s="31">
        <f>E17</f>
        <v>1837.8</v>
      </c>
      <c r="F16" s="89">
        <f>F17</f>
        <v>1228.5</v>
      </c>
      <c r="G16" s="38">
        <f>G17</f>
        <v>2226.3</v>
      </c>
      <c r="H16" s="30">
        <f t="shared" si="0"/>
        <v>181.22100122100125</v>
      </c>
      <c r="I16" s="48"/>
      <c r="J16" s="48"/>
      <c r="K16" s="54">
        <f t="shared" si="1"/>
        <v>108.60000000000001</v>
      </c>
      <c r="L16" s="101">
        <f t="shared" si="2"/>
        <v>176.30000000000018</v>
      </c>
      <c r="M16" s="97"/>
      <c r="N16" s="97"/>
      <c r="O16" s="97"/>
      <c r="P16" s="97"/>
      <c r="Q16" s="97"/>
      <c r="R16" s="97"/>
      <c r="S16" s="97"/>
    </row>
    <row r="17" spans="1:19" ht="21.75" customHeight="1">
      <c r="A17" s="8" t="s">
        <v>55</v>
      </c>
      <c r="B17" s="9" t="s">
        <v>36</v>
      </c>
      <c r="C17" s="59">
        <v>250</v>
      </c>
      <c r="D17" s="32">
        <v>2050</v>
      </c>
      <c r="E17" s="32">
        <v>1837.8</v>
      </c>
      <c r="F17" s="90">
        <v>1228.5</v>
      </c>
      <c r="G17" s="42">
        <v>2226.3</v>
      </c>
      <c r="H17" s="30">
        <f t="shared" si="0"/>
        <v>181.22100122100125</v>
      </c>
      <c r="I17" s="51"/>
      <c r="J17" s="81"/>
      <c r="K17" s="54">
        <f t="shared" si="1"/>
        <v>108.60000000000001</v>
      </c>
      <c r="L17" s="101">
        <f t="shared" si="2"/>
        <v>176.30000000000018</v>
      </c>
      <c r="M17" s="98"/>
      <c r="N17" s="98"/>
      <c r="O17" s="98"/>
      <c r="P17" s="98"/>
      <c r="Q17" s="98"/>
      <c r="R17" s="98"/>
      <c r="S17" s="98"/>
    </row>
    <row r="18" spans="1:19" ht="45.75" customHeight="1">
      <c r="A18" s="6" t="s">
        <v>14</v>
      </c>
      <c r="B18" s="18" t="s">
        <v>15</v>
      </c>
      <c r="C18" s="66"/>
      <c r="D18" s="33">
        <f>D19+D23</f>
        <v>2160.4</v>
      </c>
      <c r="E18" s="33">
        <f>E19+E23</f>
        <v>1700</v>
      </c>
      <c r="F18" s="33">
        <f>F19+F23</f>
        <v>2059.8</v>
      </c>
      <c r="G18" s="40">
        <f>G19+G23</f>
        <v>2302.2999999999997</v>
      </c>
      <c r="H18" s="30">
        <f t="shared" si="0"/>
        <v>111.77298766870567</v>
      </c>
      <c r="I18" s="48"/>
      <c r="J18" s="48"/>
      <c r="K18" s="54">
        <f t="shared" si="1"/>
        <v>106.56822810590629</v>
      </c>
      <c r="L18" s="101">
        <f t="shared" si="2"/>
        <v>141.89999999999964</v>
      </c>
      <c r="M18" s="97"/>
      <c r="N18" s="97"/>
      <c r="O18" s="97"/>
      <c r="P18" s="97"/>
      <c r="Q18" s="97"/>
      <c r="R18" s="97"/>
      <c r="S18" s="97"/>
    </row>
    <row r="19" spans="1:19" ht="44.25" customHeight="1">
      <c r="A19" s="8" t="s">
        <v>56</v>
      </c>
      <c r="B19" s="17" t="s">
        <v>16</v>
      </c>
      <c r="C19" s="67"/>
      <c r="D19" s="33">
        <f>D20+D21+D22</f>
        <v>1813.6</v>
      </c>
      <c r="E19" s="33">
        <f>E20+E21+E22</f>
        <v>1400</v>
      </c>
      <c r="F19" s="33">
        <f>F20+F21+F22</f>
        <v>1680</v>
      </c>
      <c r="G19" s="40">
        <f>G20+G21+G22</f>
        <v>1922.6</v>
      </c>
      <c r="H19" s="95">
        <f t="shared" si="0"/>
        <v>114.44047619047619</v>
      </c>
      <c r="I19" s="48"/>
      <c r="J19" s="48"/>
      <c r="K19" s="54">
        <f t="shared" si="1"/>
        <v>106.01014556682841</v>
      </c>
      <c r="L19" s="101">
        <f t="shared" si="2"/>
        <v>109</v>
      </c>
      <c r="M19" s="97"/>
      <c r="N19" s="97"/>
      <c r="O19" s="97"/>
      <c r="P19" s="97"/>
      <c r="Q19" s="97"/>
      <c r="R19" s="97"/>
      <c r="S19" s="97"/>
    </row>
    <row r="20" spans="1:19" ht="36.75" customHeight="1">
      <c r="A20" s="8" t="s">
        <v>57</v>
      </c>
      <c r="B20" s="17" t="s">
        <v>32</v>
      </c>
      <c r="C20" s="75">
        <v>300</v>
      </c>
      <c r="D20" s="34">
        <v>1433.6</v>
      </c>
      <c r="E20" s="34">
        <v>1000</v>
      </c>
      <c r="F20" s="92">
        <v>900</v>
      </c>
      <c r="G20" s="43">
        <v>1520.3</v>
      </c>
      <c r="H20" s="30">
        <f t="shared" si="0"/>
        <v>168.92222222222222</v>
      </c>
      <c r="I20" s="52"/>
      <c r="J20" s="80"/>
      <c r="K20" s="54">
        <f t="shared" si="1"/>
        <v>106.04771205357144</v>
      </c>
      <c r="L20" s="101">
        <f t="shared" si="2"/>
        <v>86.70000000000005</v>
      </c>
      <c r="M20" s="82"/>
      <c r="N20" s="82"/>
      <c r="O20" s="82"/>
      <c r="P20" s="82"/>
      <c r="Q20" s="82"/>
      <c r="R20" s="82"/>
      <c r="S20" s="82"/>
    </row>
    <row r="21" spans="1:19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2">
        <v>225</v>
      </c>
      <c r="G21" s="41">
        <v>322.9</v>
      </c>
      <c r="H21" s="30">
        <f t="shared" si="0"/>
        <v>143.5111111111111</v>
      </c>
      <c r="I21" s="49"/>
      <c r="J21" s="80"/>
      <c r="K21" s="54">
        <f t="shared" si="1"/>
        <v>107.63333333333334</v>
      </c>
      <c r="L21" s="101">
        <f t="shared" si="2"/>
        <v>22.899999999999977</v>
      </c>
      <c r="M21" s="82"/>
      <c r="N21" s="82"/>
      <c r="O21" s="82"/>
      <c r="P21" s="82"/>
      <c r="Q21" s="82"/>
      <c r="R21" s="82"/>
      <c r="S21" s="82"/>
    </row>
    <row r="22" spans="1:19" ht="37.5" customHeight="1">
      <c r="A22" s="8" t="s">
        <v>38</v>
      </c>
      <c r="B22" s="9" t="s">
        <v>17</v>
      </c>
      <c r="C22" s="70">
        <v>50</v>
      </c>
      <c r="D22" s="34">
        <v>80</v>
      </c>
      <c r="E22" s="34">
        <v>100</v>
      </c>
      <c r="F22" s="92">
        <v>555</v>
      </c>
      <c r="G22" s="43">
        <v>79.4</v>
      </c>
      <c r="H22" s="30">
        <f t="shared" si="0"/>
        <v>14.306306306306308</v>
      </c>
      <c r="I22" s="52"/>
      <c r="J22" s="80"/>
      <c r="K22" s="54">
        <f t="shared" si="1"/>
        <v>99.25</v>
      </c>
      <c r="L22" s="101">
        <f t="shared" si="2"/>
        <v>-0.5999999999999943</v>
      </c>
      <c r="M22" s="82"/>
      <c r="N22" s="82"/>
      <c r="O22" s="82"/>
      <c r="P22" s="82"/>
      <c r="Q22" s="82"/>
      <c r="R22" s="82"/>
      <c r="S22" s="82"/>
    </row>
    <row r="23" spans="1:19" ht="35.25" customHeight="1">
      <c r="A23" s="26" t="s">
        <v>58</v>
      </c>
      <c r="B23" s="27" t="s">
        <v>43</v>
      </c>
      <c r="C23" s="60"/>
      <c r="D23" s="35">
        <v>346.8</v>
      </c>
      <c r="E23" s="35">
        <v>300</v>
      </c>
      <c r="F23" s="93">
        <v>379.8</v>
      </c>
      <c r="G23" s="44">
        <v>379.7</v>
      </c>
      <c r="H23" s="30">
        <f t="shared" si="0"/>
        <v>99.97367035281727</v>
      </c>
      <c r="I23" s="48"/>
      <c r="J23" s="48"/>
      <c r="K23" s="54">
        <f t="shared" si="1"/>
        <v>109.48673587081892</v>
      </c>
      <c r="L23" s="101">
        <f t="shared" si="2"/>
        <v>32.89999999999998</v>
      </c>
      <c r="M23" s="97"/>
      <c r="N23" s="97"/>
      <c r="O23" s="97"/>
      <c r="P23" s="97"/>
      <c r="Q23" s="97"/>
      <c r="R23" s="97"/>
      <c r="S23" s="97"/>
    </row>
    <row r="24" spans="1:19" ht="30" customHeight="1">
      <c r="A24" s="6" t="s">
        <v>59</v>
      </c>
      <c r="B24" s="7" t="s">
        <v>18</v>
      </c>
      <c r="C24" s="63"/>
      <c r="D24" s="33">
        <f>D30</f>
        <v>200</v>
      </c>
      <c r="E24" s="33">
        <f>E30</f>
        <v>380</v>
      </c>
      <c r="F24" s="33">
        <f>F30</f>
        <v>160.2</v>
      </c>
      <c r="G24" s="33">
        <f>G30</f>
        <v>160.2</v>
      </c>
      <c r="H24" s="30">
        <f t="shared" si="0"/>
        <v>100</v>
      </c>
      <c r="I24" s="48"/>
      <c r="J24" s="48"/>
      <c r="K24" s="54">
        <f t="shared" si="1"/>
        <v>80.1</v>
      </c>
      <c r="L24" s="101">
        <f t="shared" si="2"/>
        <v>-39.80000000000001</v>
      </c>
      <c r="M24" s="97"/>
      <c r="N24" s="97"/>
      <c r="O24" s="97"/>
      <c r="P24" s="97"/>
      <c r="Q24" s="97"/>
      <c r="R24" s="97"/>
      <c r="S24" s="97"/>
    </row>
    <row r="25" spans="1:19" ht="39.75" customHeight="1" hidden="1">
      <c r="A25" s="26"/>
      <c r="B25" s="27"/>
      <c r="C25" s="68"/>
      <c r="D25" s="35"/>
      <c r="E25" s="35"/>
      <c r="F25" s="93"/>
      <c r="G25" s="44"/>
      <c r="H25" s="30" t="e">
        <f t="shared" si="0"/>
        <v>#DIV/0!</v>
      </c>
      <c r="I25" s="48"/>
      <c r="J25" s="48"/>
      <c r="K25" s="54" t="e">
        <f t="shared" si="1"/>
        <v>#DIV/0!</v>
      </c>
      <c r="L25" s="101">
        <f t="shared" si="2"/>
        <v>0</v>
      </c>
      <c r="M25" s="97"/>
      <c r="N25" s="97"/>
      <c r="O25" s="97"/>
      <c r="P25" s="97"/>
      <c r="Q25" s="97"/>
      <c r="R25" s="97"/>
      <c r="S25" s="97"/>
    </row>
    <row r="26" spans="1:19" ht="43.5" customHeight="1" hidden="1">
      <c r="A26" s="83">
        <v>1.13019950100516E+17</v>
      </c>
      <c r="B26" s="27" t="s">
        <v>19</v>
      </c>
      <c r="C26" s="60">
        <v>-100</v>
      </c>
      <c r="D26" s="34">
        <v>67</v>
      </c>
      <c r="E26" s="34">
        <v>380</v>
      </c>
      <c r="F26" s="92">
        <v>67</v>
      </c>
      <c r="G26" s="41">
        <v>0</v>
      </c>
      <c r="H26" s="30"/>
      <c r="I26" s="49"/>
      <c r="J26" s="80"/>
      <c r="K26" s="54">
        <f t="shared" si="1"/>
        <v>0</v>
      </c>
      <c r="L26" s="101">
        <f t="shared" si="2"/>
        <v>-67</v>
      </c>
      <c r="M26" s="82"/>
      <c r="N26" s="82"/>
      <c r="O26" s="82"/>
      <c r="P26" s="82"/>
      <c r="Q26" s="82"/>
      <c r="R26" s="82"/>
      <c r="S26" s="82"/>
    </row>
    <row r="27" spans="1:19" ht="1.5" customHeight="1" hidden="1">
      <c r="A27" s="6"/>
      <c r="B27" s="7"/>
      <c r="C27" s="63"/>
      <c r="D27" s="33"/>
      <c r="E27" s="33"/>
      <c r="F27" s="91"/>
      <c r="G27" s="40"/>
      <c r="H27" s="30" t="e">
        <f aca="true" t="shared" si="3" ref="H27:H35">G27/F27*100</f>
        <v>#DIV/0!</v>
      </c>
      <c r="I27" s="48"/>
      <c r="J27" s="80"/>
      <c r="K27" s="54" t="e">
        <f t="shared" si="1"/>
        <v>#DIV/0!</v>
      </c>
      <c r="L27" s="101">
        <f t="shared" si="2"/>
        <v>0</v>
      </c>
      <c r="M27" s="82"/>
      <c r="N27" s="82"/>
      <c r="O27" s="82"/>
      <c r="P27" s="82"/>
      <c r="Q27" s="82"/>
      <c r="R27" s="82"/>
      <c r="S27" s="82"/>
    </row>
    <row r="28" spans="1:21" ht="35.25" customHeight="1" hidden="1">
      <c r="A28" s="26"/>
      <c r="B28" s="27"/>
      <c r="C28" s="68"/>
      <c r="D28" s="35"/>
      <c r="E28" s="35"/>
      <c r="F28" s="93"/>
      <c r="G28" s="85"/>
      <c r="H28" s="30" t="e">
        <f t="shared" si="3"/>
        <v>#DIV/0!</v>
      </c>
      <c r="I28" s="48"/>
      <c r="J28" s="80"/>
      <c r="K28" s="54" t="e">
        <f t="shared" si="1"/>
        <v>#DIV/0!</v>
      </c>
      <c r="L28" s="101">
        <f t="shared" si="2"/>
        <v>0</v>
      </c>
      <c r="M28" s="82"/>
      <c r="N28" s="82"/>
      <c r="O28" s="82"/>
      <c r="P28" s="82"/>
      <c r="Q28" s="82"/>
      <c r="R28" s="82"/>
      <c r="S28" s="82"/>
      <c r="T28" s="25"/>
      <c r="U28" s="25"/>
    </row>
    <row r="29" spans="1:21" ht="35.25" customHeight="1" hidden="1">
      <c r="A29" s="26"/>
      <c r="B29" s="27"/>
      <c r="C29" s="68"/>
      <c r="D29" s="35"/>
      <c r="E29" s="35"/>
      <c r="F29" s="93"/>
      <c r="G29" s="42"/>
      <c r="H29" s="30" t="e">
        <f t="shared" si="3"/>
        <v>#DIV/0!</v>
      </c>
      <c r="I29" s="48"/>
      <c r="J29" s="80"/>
      <c r="K29" s="54" t="e">
        <f t="shared" si="1"/>
        <v>#DIV/0!</v>
      </c>
      <c r="L29" s="101">
        <f t="shared" si="2"/>
        <v>0</v>
      </c>
      <c r="M29" s="82"/>
      <c r="N29" s="82"/>
      <c r="O29" s="82"/>
      <c r="P29" s="82"/>
      <c r="Q29" s="82"/>
      <c r="R29" s="82"/>
      <c r="S29" s="82"/>
      <c r="T29" s="25"/>
      <c r="U29" s="25"/>
    </row>
    <row r="30" spans="1:21" ht="35.25" customHeight="1">
      <c r="A30" s="83">
        <v>1.13019950100517E+17</v>
      </c>
      <c r="B30" s="27" t="s">
        <v>19</v>
      </c>
      <c r="C30" s="60">
        <v>-100</v>
      </c>
      <c r="D30" s="34">
        <v>200</v>
      </c>
      <c r="E30" s="34">
        <v>380</v>
      </c>
      <c r="F30" s="92">
        <v>160.2</v>
      </c>
      <c r="G30" s="41">
        <v>160.2</v>
      </c>
      <c r="H30" s="30">
        <f t="shared" si="3"/>
        <v>100</v>
      </c>
      <c r="I30" s="48"/>
      <c r="J30" s="80"/>
      <c r="K30" s="54">
        <f t="shared" si="1"/>
        <v>80.1</v>
      </c>
      <c r="L30" s="101">
        <f t="shared" si="2"/>
        <v>-39.80000000000001</v>
      </c>
      <c r="M30" s="82"/>
      <c r="N30" s="82"/>
      <c r="O30" s="82"/>
      <c r="P30" s="82"/>
      <c r="Q30" s="82"/>
      <c r="R30" s="82"/>
      <c r="S30" s="82"/>
      <c r="T30" s="25"/>
      <c r="U30" s="25"/>
    </row>
    <row r="31" spans="1:21" ht="35.25" customHeight="1">
      <c r="A31" s="6" t="s">
        <v>39</v>
      </c>
      <c r="B31" s="21" t="s">
        <v>45</v>
      </c>
      <c r="C31" s="69"/>
      <c r="D31" s="33">
        <f>D32</f>
        <v>30</v>
      </c>
      <c r="E31" s="33">
        <f>E32</f>
        <v>685.3</v>
      </c>
      <c r="F31" s="91">
        <v>825</v>
      </c>
      <c r="G31" s="40">
        <v>37.5</v>
      </c>
      <c r="H31" s="30">
        <f t="shared" si="3"/>
        <v>4.545454545454546</v>
      </c>
      <c r="I31" s="48"/>
      <c r="J31" s="80"/>
      <c r="K31" s="54">
        <f t="shared" si="1"/>
        <v>125</v>
      </c>
      <c r="L31" s="101">
        <f t="shared" si="2"/>
        <v>7.5</v>
      </c>
      <c r="M31" s="82"/>
      <c r="N31" s="82"/>
      <c r="O31" s="82"/>
      <c r="P31" s="82"/>
      <c r="Q31" s="82"/>
      <c r="R31" s="82"/>
      <c r="S31" s="82"/>
      <c r="T31" s="25"/>
      <c r="U31" s="25"/>
    </row>
    <row r="32" spans="1:19" ht="38.25" customHeight="1">
      <c r="A32" s="8" t="s">
        <v>60</v>
      </c>
      <c r="B32" s="17" t="s">
        <v>40</v>
      </c>
      <c r="C32" s="75">
        <v>400</v>
      </c>
      <c r="D32" s="34">
        <v>30</v>
      </c>
      <c r="E32" s="34">
        <v>685.3</v>
      </c>
      <c r="F32" s="92">
        <v>825</v>
      </c>
      <c r="G32" s="42">
        <v>37.5</v>
      </c>
      <c r="H32" s="30">
        <f t="shared" si="3"/>
        <v>4.545454545454546</v>
      </c>
      <c r="I32" s="52"/>
      <c r="J32" s="80"/>
      <c r="K32" s="54">
        <f t="shared" si="1"/>
        <v>125</v>
      </c>
      <c r="L32" s="101">
        <f t="shared" si="2"/>
        <v>7.5</v>
      </c>
      <c r="M32" s="82"/>
      <c r="N32" s="82"/>
      <c r="O32" s="82"/>
      <c r="P32" s="82"/>
      <c r="Q32" s="82"/>
      <c r="R32" s="82"/>
      <c r="S32" s="82"/>
    </row>
    <row r="33" spans="1:19" ht="26.25" customHeight="1">
      <c r="A33" s="6" t="s">
        <v>20</v>
      </c>
      <c r="B33" s="7" t="s">
        <v>21</v>
      </c>
      <c r="C33" s="63"/>
      <c r="D33" s="33">
        <f>D34+D35</f>
        <v>58.2</v>
      </c>
      <c r="E33" s="33">
        <f>E34+E35</f>
        <v>1355.2</v>
      </c>
      <c r="F33" s="91">
        <f>F34+F35</f>
        <v>442</v>
      </c>
      <c r="G33" s="38">
        <f>G34+G35+G36</f>
        <v>308.2</v>
      </c>
      <c r="H33" s="30">
        <f t="shared" si="3"/>
        <v>69.72850678733032</v>
      </c>
      <c r="I33" s="48"/>
      <c r="J33" s="48"/>
      <c r="K33" s="54">
        <f t="shared" si="1"/>
        <v>529.553264604811</v>
      </c>
      <c r="L33" s="101">
        <f t="shared" si="2"/>
        <v>250</v>
      </c>
      <c r="M33" s="97"/>
      <c r="N33" s="97"/>
      <c r="O33" s="97"/>
      <c r="P33" s="97"/>
      <c r="Q33" s="97"/>
      <c r="R33" s="97"/>
      <c r="S33" s="97"/>
    </row>
    <row r="34" spans="1:19" ht="37.5" customHeight="1">
      <c r="A34" s="26" t="s">
        <v>61</v>
      </c>
      <c r="B34" s="27" t="s">
        <v>41</v>
      </c>
      <c r="C34" s="60">
        <v>-100</v>
      </c>
      <c r="D34" s="35">
        <v>58.2</v>
      </c>
      <c r="E34" s="35">
        <v>677.6</v>
      </c>
      <c r="F34" s="93">
        <v>292</v>
      </c>
      <c r="G34" s="45">
        <v>58.2</v>
      </c>
      <c r="H34" s="30">
        <f t="shared" si="3"/>
        <v>19.93150684931507</v>
      </c>
      <c r="I34" s="53"/>
      <c r="J34" s="53"/>
      <c r="K34" s="54">
        <f t="shared" si="1"/>
        <v>100</v>
      </c>
      <c r="L34" s="101">
        <f t="shared" si="2"/>
        <v>0</v>
      </c>
      <c r="M34" s="99"/>
      <c r="N34" s="99"/>
      <c r="O34" s="99"/>
      <c r="P34" s="99"/>
      <c r="Q34" s="99"/>
      <c r="R34" s="99"/>
      <c r="S34" s="99"/>
    </row>
    <row r="35" spans="1:19" ht="3" customHeight="1" hidden="1">
      <c r="A35" s="26" t="s">
        <v>62</v>
      </c>
      <c r="B35" s="27" t="s">
        <v>41</v>
      </c>
      <c r="C35" s="60">
        <v>-100</v>
      </c>
      <c r="D35" s="35"/>
      <c r="E35" s="35">
        <v>677.6</v>
      </c>
      <c r="F35" s="93">
        <v>150</v>
      </c>
      <c r="G35" s="45"/>
      <c r="H35" s="30">
        <f t="shared" si="3"/>
        <v>0</v>
      </c>
      <c r="I35" s="53"/>
      <c r="J35" s="53"/>
      <c r="K35" s="54" t="e">
        <f t="shared" si="1"/>
        <v>#DIV/0!</v>
      </c>
      <c r="L35" s="101">
        <f t="shared" si="2"/>
        <v>0</v>
      </c>
      <c r="M35" s="99"/>
      <c r="N35" s="99"/>
      <c r="O35" s="99"/>
      <c r="P35" s="99"/>
      <c r="Q35" s="99"/>
      <c r="R35" s="99"/>
      <c r="S35" s="99"/>
    </row>
    <row r="36" spans="1:19" ht="38.25" customHeight="1">
      <c r="A36" s="26" t="s">
        <v>66</v>
      </c>
      <c r="B36" s="27" t="s">
        <v>65</v>
      </c>
      <c r="C36" s="60"/>
      <c r="D36" s="35"/>
      <c r="E36" s="35"/>
      <c r="F36" s="93"/>
      <c r="G36" s="84">
        <v>250</v>
      </c>
      <c r="H36" s="30"/>
      <c r="I36" s="53"/>
      <c r="J36" s="53"/>
      <c r="K36" s="54">
        <v>0</v>
      </c>
      <c r="L36" s="101">
        <f t="shared" si="2"/>
        <v>250</v>
      </c>
      <c r="M36" s="99"/>
      <c r="N36" s="99"/>
      <c r="O36" s="99"/>
      <c r="P36" s="99"/>
      <c r="Q36" s="99"/>
      <c r="R36" s="99"/>
      <c r="S36" s="99"/>
    </row>
    <row r="37" spans="1:19" ht="29.25" customHeight="1">
      <c r="A37" s="6" t="s">
        <v>22</v>
      </c>
      <c r="B37" s="7" t="s">
        <v>23</v>
      </c>
      <c r="C37" s="63"/>
      <c r="D37" s="31">
        <f>D38+D43+D44+D45+D46+D49+D50</f>
        <v>14748.800000000001</v>
      </c>
      <c r="E37" s="31">
        <f>E38+E43+E44+E45+E46+E49+E50</f>
        <v>7275.9</v>
      </c>
      <c r="F37" s="31">
        <f>F38+F43+F44+F45+F46+F49+F50</f>
        <v>9793.699999999999</v>
      </c>
      <c r="G37" s="31">
        <f>G38+G42+G44+G45+G46+G49+G50</f>
        <v>14738.6</v>
      </c>
      <c r="H37" s="30">
        <f>G37/F37*100</f>
        <v>150.49062152199886</v>
      </c>
      <c r="I37" s="48"/>
      <c r="J37" s="48"/>
      <c r="K37" s="54">
        <f>G37/D37*100</f>
        <v>99.93084183119983</v>
      </c>
      <c r="L37" s="101">
        <f t="shared" si="2"/>
        <v>-10.200000000000728</v>
      </c>
      <c r="M37" s="97"/>
      <c r="N37" s="97"/>
      <c r="O37" s="97"/>
      <c r="P37" s="97"/>
      <c r="Q37" s="97"/>
      <c r="R37" s="97"/>
      <c r="S37" s="97"/>
    </row>
    <row r="38" spans="1:21" ht="44.25" customHeight="1">
      <c r="A38" s="8" t="s">
        <v>30</v>
      </c>
      <c r="B38" s="10" t="s">
        <v>47</v>
      </c>
      <c r="C38" s="70"/>
      <c r="D38" s="31">
        <v>9471.9</v>
      </c>
      <c r="E38" s="31">
        <v>7027.4</v>
      </c>
      <c r="F38" s="89">
        <v>8434.8</v>
      </c>
      <c r="G38" s="41">
        <v>9471.9</v>
      </c>
      <c r="H38" s="30">
        <f>G38/F38*100</f>
        <v>112.29549011239153</v>
      </c>
      <c r="I38" s="48"/>
      <c r="J38" s="48"/>
      <c r="K38" s="54">
        <f>G38/D38*100</f>
        <v>100</v>
      </c>
      <c r="L38" s="101">
        <f t="shared" si="2"/>
        <v>0</v>
      </c>
      <c r="M38" s="97"/>
      <c r="N38" s="97"/>
      <c r="O38" s="97"/>
      <c r="P38" s="97"/>
      <c r="Q38" s="97"/>
      <c r="R38" s="97"/>
      <c r="S38" s="97"/>
      <c r="T38" s="55"/>
      <c r="U38" s="55"/>
    </row>
    <row r="39" spans="1:19" ht="1.5" customHeight="1" hidden="1">
      <c r="A39" s="8"/>
      <c r="B39" s="17"/>
      <c r="C39" s="67"/>
      <c r="D39" s="33"/>
      <c r="E39" s="33"/>
      <c r="F39" s="91"/>
      <c r="G39" s="46"/>
      <c r="H39" s="30" t="e">
        <f>G39/F39*100</f>
        <v>#DIV/0!</v>
      </c>
      <c r="I39" s="48"/>
      <c r="J39" s="48"/>
      <c r="K39" s="54" t="e">
        <f>G39/D39*100</f>
        <v>#DIV/0!</v>
      </c>
      <c r="L39" s="101">
        <f t="shared" si="2"/>
        <v>0</v>
      </c>
      <c r="M39" s="97"/>
      <c r="N39" s="97"/>
      <c r="O39" s="97"/>
      <c r="P39" s="97"/>
      <c r="Q39" s="97"/>
      <c r="R39" s="97"/>
      <c r="S39" s="97"/>
    </row>
    <row r="40" spans="1:19" ht="1.5" customHeight="1" hidden="1">
      <c r="A40" s="8"/>
      <c r="B40" s="17"/>
      <c r="C40" s="67"/>
      <c r="D40" s="33"/>
      <c r="E40" s="33"/>
      <c r="F40" s="91"/>
      <c r="G40" s="46"/>
      <c r="H40" s="30" t="e">
        <f>G40/F40*100</f>
        <v>#DIV/0!</v>
      </c>
      <c r="I40" s="48"/>
      <c r="J40" s="48"/>
      <c r="K40" s="54" t="e">
        <f>G40/D40*100</f>
        <v>#DIV/0!</v>
      </c>
      <c r="L40" s="101">
        <f t="shared" si="2"/>
        <v>0</v>
      </c>
      <c r="M40" s="97"/>
      <c r="N40" s="97"/>
      <c r="O40" s="97"/>
      <c r="P40" s="97"/>
      <c r="Q40" s="97"/>
      <c r="R40" s="97"/>
      <c r="S40" s="97"/>
    </row>
    <row r="41" spans="1:19" ht="45" customHeight="1" hidden="1">
      <c r="A41" s="8" t="s">
        <v>30</v>
      </c>
      <c r="B41" s="10" t="s">
        <v>48</v>
      </c>
      <c r="C41" s="70"/>
      <c r="D41" s="31"/>
      <c r="E41" s="31">
        <v>1050.1</v>
      </c>
      <c r="F41" s="89">
        <v>0</v>
      </c>
      <c r="G41" s="61">
        <v>0</v>
      </c>
      <c r="H41" s="30" t="e">
        <f>G41/F41*100</f>
        <v>#DIV/0!</v>
      </c>
      <c r="I41" s="48"/>
      <c r="J41" s="48"/>
      <c r="K41" s="54" t="e">
        <f>G41/D41*100</f>
        <v>#DIV/0!</v>
      </c>
      <c r="L41" s="101">
        <f t="shared" si="2"/>
        <v>0</v>
      </c>
      <c r="M41" s="97"/>
      <c r="N41" s="97"/>
      <c r="O41" s="97"/>
      <c r="P41" s="97"/>
      <c r="Q41" s="97"/>
      <c r="R41" s="97"/>
      <c r="S41" s="97"/>
    </row>
    <row r="42" spans="1:19" ht="20.25" customHeight="1">
      <c r="A42" s="8" t="s">
        <v>49</v>
      </c>
      <c r="B42" s="9" t="s">
        <v>50</v>
      </c>
      <c r="C42" s="70"/>
      <c r="D42" s="31"/>
      <c r="E42" s="31">
        <v>10</v>
      </c>
      <c r="F42" s="89"/>
      <c r="G42" s="61">
        <v>-10.2</v>
      </c>
      <c r="H42" s="30"/>
      <c r="I42" s="48"/>
      <c r="J42" s="48"/>
      <c r="K42" s="54"/>
      <c r="L42" s="101">
        <f t="shared" si="2"/>
        <v>-10.2</v>
      </c>
      <c r="M42" s="97"/>
      <c r="N42" s="97"/>
      <c r="O42" s="97"/>
      <c r="P42" s="97"/>
      <c r="Q42" s="97"/>
      <c r="R42" s="97"/>
      <c r="S42" s="97"/>
    </row>
    <row r="43" spans="1:19" ht="1.5" customHeight="1" hidden="1">
      <c r="A43" s="8" t="s">
        <v>49</v>
      </c>
      <c r="B43" s="10" t="s">
        <v>50</v>
      </c>
      <c r="C43" s="70"/>
      <c r="D43" s="31"/>
      <c r="E43" s="31"/>
      <c r="F43" s="89"/>
      <c r="G43" s="61"/>
      <c r="H43" s="30"/>
      <c r="I43" s="48"/>
      <c r="J43" s="48"/>
      <c r="K43" s="54"/>
      <c r="L43" s="101">
        <f t="shared" si="2"/>
        <v>0</v>
      </c>
      <c r="M43" s="97"/>
      <c r="N43" s="97"/>
      <c r="O43" s="97"/>
      <c r="P43" s="97"/>
      <c r="Q43" s="97"/>
      <c r="R43" s="97"/>
      <c r="S43" s="97"/>
    </row>
    <row r="44" spans="1:19" ht="40.5" customHeight="1">
      <c r="A44" s="8" t="s">
        <v>64</v>
      </c>
      <c r="B44" s="20" t="s">
        <v>31</v>
      </c>
      <c r="C44" s="71"/>
      <c r="D44" s="34">
        <v>295.9</v>
      </c>
      <c r="E44" s="34">
        <v>164.4</v>
      </c>
      <c r="F44" s="92">
        <v>295.9</v>
      </c>
      <c r="G44" s="46">
        <v>295.9</v>
      </c>
      <c r="H44" s="30">
        <f>G44/F44*100</f>
        <v>100</v>
      </c>
      <c r="I44" s="48"/>
      <c r="J44" s="48"/>
      <c r="K44" s="54">
        <f>G44/D44*100</f>
        <v>100</v>
      </c>
      <c r="L44" s="101">
        <f t="shared" si="2"/>
        <v>0</v>
      </c>
      <c r="M44" s="97"/>
      <c r="N44" s="97"/>
      <c r="O44" s="97"/>
      <c r="P44" s="97"/>
      <c r="Q44" s="97"/>
      <c r="R44" s="97"/>
      <c r="S44" s="97"/>
    </row>
    <row r="45" spans="1:19" ht="29.25" customHeight="1">
      <c r="A45" s="8" t="s">
        <v>49</v>
      </c>
      <c r="B45" s="9" t="s">
        <v>50</v>
      </c>
      <c r="C45" s="71"/>
      <c r="D45" s="34">
        <v>3519.7</v>
      </c>
      <c r="E45" s="34"/>
      <c r="F45" s="92"/>
      <c r="G45" s="46">
        <v>3519.7</v>
      </c>
      <c r="H45" s="30"/>
      <c r="I45" s="48"/>
      <c r="J45" s="48"/>
      <c r="K45" s="54">
        <v>100</v>
      </c>
      <c r="L45" s="101">
        <f t="shared" si="2"/>
        <v>0</v>
      </c>
      <c r="M45" s="97"/>
      <c r="N45" s="97"/>
      <c r="O45" s="97"/>
      <c r="P45" s="97"/>
      <c r="Q45" s="97"/>
      <c r="R45" s="97"/>
      <c r="S45" s="97"/>
    </row>
    <row r="46" spans="1:19" ht="35.25" customHeight="1">
      <c r="A46" s="11" t="s">
        <v>63</v>
      </c>
      <c r="B46" s="17" t="s">
        <v>33</v>
      </c>
      <c r="C46" s="67"/>
      <c r="D46" s="34">
        <v>66.6</v>
      </c>
      <c r="E46" s="34">
        <v>66.6</v>
      </c>
      <c r="F46" s="92">
        <v>49.8</v>
      </c>
      <c r="G46" s="41">
        <v>66.6</v>
      </c>
      <c r="H46" s="30">
        <f aca="true" t="shared" si="4" ref="H46:H51">G46/F46*100</f>
        <v>133.73493975903614</v>
      </c>
      <c r="I46" s="48"/>
      <c r="J46" s="48"/>
      <c r="K46" s="54">
        <f aca="true" t="shared" si="5" ref="K46:K51">G46/D46*100</f>
        <v>100</v>
      </c>
      <c r="L46" s="101">
        <f t="shared" si="2"/>
        <v>0</v>
      </c>
      <c r="M46" s="97"/>
      <c r="N46" s="97"/>
      <c r="O46" s="97"/>
      <c r="P46" s="97"/>
      <c r="Q46" s="97"/>
      <c r="R46" s="97"/>
      <c r="S46" s="97"/>
    </row>
    <row r="47" spans="1:19" ht="36.75" customHeight="1" hidden="1" thickBot="1">
      <c r="A47" s="6" t="s">
        <v>24</v>
      </c>
      <c r="B47" s="18" t="s">
        <v>25</v>
      </c>
      <c r="C47" s="66"/>
      <c r="D47" s="33">
        <f>D48+D49</f>
        <v>1137</v>
      </c>
      <c r="E47" s="33">
        <f>E48+E49</f>
        <v>17.5</v>
      </c>
      <c r="F47" s="91"/>
      <c r="G47" s="40">
        <f>G48+G49</f>
        <v>1137</v>
      </c>
      <c r="H47" s="30" t="e">
        <f t="shared" si="4"/>
        <v>#DIV/0!</v>
      </c>
      <c r="I47" s="48"/>
      <c r="J47" s="48"/>
      <c r="K47" s="54">
        <f t="shared" si="5"/>
        <v>100</v>
      </c>
      <c r="L47" s="101">
        <f t="shared" si="2"/>
        <v>0</v>
      </c>
      <c r="M47" s="97"/>
      <c r="N47" s="97"/>
      <c r="O47" s="97"/>
      <c r="P47" s="97"/>
      <c r="Q47" s="97"/>
      <c r="R47" s="97"/>
      <c r="S47" s="97"/>
    </row>
    <row r="48" spans="1:19" ht="26.25" customHeight="1" hidden="1">
      <c r="A48" s="23"/>
      <c r="B48" s="24"/>
      <c r="C48" s="72"/>
      <c r="D48" s="34"/>
      <c r="E48" s="34"/>
      <c r="F48" s="92"/>
      <c r="G48" s="41"/>
      <c r="H48" s="30" t="e">
        <f t="shared" si="4"/>
        <v>#DIV/0!</v>
      </c>
      <c r="I48" s="48"/>
      <c r="J48" s="48"/>
      <c r="K48" s="54" t="e">
        <f t="shared" si="5"/>
        <v>#DIV/0!</v>
      </c>
      <c r="L48" s="101">
        <f t="shared" si="2"/>
        <v>0</v>
      </c>
      <c r="M48" s="97"/>
      <c r="N48" s="97"/>
      <c r="O48" s="97"/>
      <c r="P48" s="97"/>
      <c r="Q48" s="97"/>
      <c r="R48" s="97"/>
      <c r="S48" s="97"/>
    </row>
    <row r="49" spans="1:19" s="104" customFormat="1" ht="36" customHeight="1">
      <c r="A49" s="8" t="s">
        <v>72</v>
      </c>
      <c r="B49" s="17" t="s">
        <v>42</v>
      </c>
      <c r="C49" s="75">
        <v>6</v>
      </c>
      <c r="D49" s="76">
        <v>1137</v>
      </c>
      <c r="E49" s="36">
        <v>17.5</v>
      </c>
      <c r="F49" s="106">
        <v>1003.2</v>
      </c>
      <c r="G49" s="107">
        <v>1137</v>
      </c>
      <c r="H49" s="30">
        <f t="shared" si="4"/>
        <v>113.33732057416267</v>
      </c>
      <c r="I49" s="102"/>
      <c r="J49" s="102"/>
      <c r="K49" s="105">
        <f t="shared" si="5"/>
        <v>100</v>
      </c>
      <c r="L49" s="101">
        <f t="shared" si="2"/>
        <v>0</v>
      </c>
      <c r="M49" s="103"/>
      <c r="N49" s="103"/>
      <c r="O49" s="103"/>
      <c r="P49" s="103"/>
      <c r="Q49" s="103"/>
      <c r="R49" s="103"/>
      <c r="S49" s="103"/>
    </row>
    <row r="50" spans="1:19" ht="52.5" customHeight="1" thickBot="1">
      <c r="A50" s="79" t="s">
        <v>53</v>
      </c>
      <c r="B50" s="17" t="s">
        <v>52</v>
      </c>
      <c r="C50" s="73"/>
      <c r="D50" s="57">
        <v>257.7</v>
      </c>
      <c r="E50" s="57"/>
      <c r="F50" s="94">
        <v>10</v>
      </c>
      <c r="G50" s="58">
        <v>257.7</v>
      </c>
      <c r="H50" s="30">
        <f t="shared" si="4"/>
        <v>2577</v>
      </c>
      <c r="I50" s="54"/>
      <c r="J50" s="54"/>
      <c r="K50" s="105">
        <f t="shared" si="5"/>
        <v>100</v>
      </c>
      <c r="L50" s="101">
        <f t="shared" si="2"/>
        <v>0</v>
      </c>
      <c r="M50" s="100"/>
      <c r="N50" s="100"/>
      <c r="O50" s="100"/>
      <c r="P50" s="100"/>
      <c r="Q50" s="100"/>
      <c r="R50" s="100"/>
      <c r="S50" s="100"/>
    </row>
    <row r="51" spans="1:19" ht="19.5" customHeight="1" thickBot="1">
      <c r="A51" s="3"/>
      <c r="B51" s="19" t="s">
        <v>26</v>
      </c>
      <c r="C51" s="74"/>
      <c r="D51" s="37">
        <f>D37+D33+D31+D24+D18+D8</f>
        <v>28664</v>
      </c>
      <c r="E51" s="37">
        <f>E37+E33+E31+E24+E18+E8</f>
        <v>17258.199999999997</v>
      </c>
      <c r="F51" s="37">
        <f>F37+F33+F31+F24+F18+F8</f>
        <v>19940.6</v>
      </c>
      <c r="G51" s="37">
        <f>G37+G33+G31+G24+G18+G8</f>
        <v>29568.100000000002</v>
      </c>
      <c r="H51" s="30">
        <f t="shared" si="4"/>
        <v>148.28089425594015</v>
      </c>
      <c r="I51" s="48"/>
      <c r="J51" s="48"/>
      <c r="K51" s="54">
        <f t="shared" si="5"/>
        <v>103.15413061680157</v>
      </c>
      <c r="L51" s="101">
        <f t="shared" si="2"/>
        <v>904.1000000000022</v>
      </c>
      <c r="M51" s="97"/>
      <c r="N51" s="97"/>
      <c r="O51" s="97"/>
      <c r="P51" s="97"/>
      <c r="Q51" s="97"/>
      <c r="R51" s="97"/>
      <c r="S51" s="97"/>
    </row>
    <row r="52" spans="7:19" ht="20.25" customHeight="1">
      <c r="G52" s="86"/>
      <c r="I52" s="5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7:19" ht="21.75" customHeight="1">
      <c r="G53" s="55"/>
      <c r="I53" s="56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ht="12.75">
      <c r="G54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2014-04-02T06:15:51Z</cp:lastPrinted>
  <dcterms:created xsi:type="dcterms:W3CDTF">1996-10-08T23:32:33Z</dcterms:created>
  <dcterms:modified xsi:type="dcterms:W3CDTF">2014-04-04T06:51:18Z</dcterms:modified>
  <cp:category/>
  <cp:version/>
  <cp:contentType/>
  <cp:contentStatus/>
</cp:coreProperties>
</file>