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.2015 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<sst xmlns="http://schemas.openxmlformats.org/spreadsheetml/2006/main" count="94" uniqueCount="85">
  <si>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</si>
  <si>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</si>
  <si>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</si>
  <si>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</si>
  <si>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</si>
  <si>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</si>
  <si>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</si>
  <si>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</si>
  <si>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</si>
  <si>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</si>
  <si>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</si>
  <si>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</si>
  <si>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</si>
  <si>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</si>
  <si>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</si>
  <si>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</si>
  <si>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</si>
  <si>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</si>
  <si>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</si>
  <si>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</si>
  <si>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</si>
  <si>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</si>
  <si>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</si>
  <si>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</si>
  <si>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</si>
  <si>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</si>
  <si>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</si>
  <si>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</si>
  <si>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</si>
  <si>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</si>
  <si>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</si>
  <si>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</si>
  <si>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</si>
  <si>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</si>
  <si>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</si>
  <si>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</si>
  <si>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</si>
  <si>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</si>
  <si>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</si>
  <si>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</si>
  <si>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</si>
  <si>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</si>
  <si>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</si>
  <si>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</si>
  <si>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</si>
  <si>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</si>
  <si>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</si>
  <si>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 xml:space="preserve">   202 04 999  91 0000 151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</si>
  <si>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</si>
  <si>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</si>
  <si>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</si>
  <si>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</si>
  <si>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</si>
  <si>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 xml:space="preserve">      % выполнения  к плану    за год    2012</t>
  </si>
  <si>
    <t>1 06 04 0 11 02 1 000 110</t>
  </si>
  <si>
    <t>1 11 05000 10 0000 120</t>
  </si>
  <si>
    <t>1 11 05013 10 0000 120</t>
  </si>
  <si>
    <t>1 11 0904 51 00111  120</t>
  </si>
  <si>
    <t>113 01995 10  000 0130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</si>
  <si>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</si>
  <si>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</si>
  <si>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</si>
  <si>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</si>
  <si>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</si>
  <si>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</si>
  <si>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</si>
  <si>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r>
      <t xml:space="preserve">   План на  </t>
    </r>
    <r>
      <rPr>
        <b/>
        <sz val="10"/>
        <rFont val="Times New Roman"/>
        <family val="1"/>
      </rPr>
      <t>2014</t>
    </r>
    <r>
      <rPr>
        <sz val="10"/>
        <rFont val="Times New Roman"/>
        <family val="1"/>
      </rPr>
      <t xml:space="preserve"> год</t>
    </r>
  </si>
  <si>
    <t>Доходы от уплаты  акцизов на бензин и масла , производимый на территории РФ</t>
  </si>
  <si>
    <t>1 14 02 53 10 00000 430</t>
  </si>
  <si>
    <t>Доходы от реализауции  иного имущества</t>
  </si>
  <si>
    <t xml:space="preserve">   219 05 00 0 10 0000 151</t>
  </si>
  <si>
    <t xml:space="preserve">Возврат  остатков субсидий   и иных межбюджетных трансфертов, имеющих целевое назначение </t>
  </si>
  <si>
    <r>
      <t xml:space="preserve">   План на      9 мес</t>
    </r>
    <r>
      <rPr>
        <b/>
        <sz val="10"/>
        <rFont val="Times New Roman"/>
        <family val="1"/>
      </rPr>
      <t xml:space="preserve">  2014</t>
    </r>
    <r>
      <rPr>
        <sz val="10"/>
        <rFont val="Times New Roman"/>
        <family val="1"/>
      </rPr>
      <t>год</t>
    </r>
  </si>
  <si>
    <t>2 02 02 216 1 0000 151</t>
  </si>
  <si>
    <t>доходов   в бюджет  Рождественского сельского поселения   за    2014г</t>
  </si>
  <si>
    <r>
      <t xml:space="preserve">Исполнено </t>
    </r>
    <r>
      <rPr>
        <b/>
        <sz val="10"/>
        <rFont val="Times New Roman"/>
        <family val="1"/>
      </rPr>
      <t xml:space="preserve"> 2014</t>
    </r>
    <r>
      <rPr>
        <sz val="10"/>
        <rFont val="Times New Roman"/>
        <family val="1"/>
      </rPr>
      <t>г                 тыс руб</t>
    </r>
  </si>
  <si>
    <t>Дотации от других бюджетов бюджетной системы Российской Федерации(Обл бюд)</t>
  </si>
  <si>
    <t>Субсидия  на реализацию федеральных программ</t>
  </si>
  <si>
    <t>202 02 05 100000 151</t>
  </si>
  <si>
    <t>Субсидия  бюджетам на бюджетные инвестиции в объекты капитального строительства</t>
  </si>
  <si>
    <t>202 02 07 700 0000 151</t>
  </si>
  <si>
    <t>1 14 06013 10 0000 430</t>
  </si>
  <si>
    <t xml:space="preserve">      % выполнения  к плану   года     2014г</t>
  </si>
  <si>
    <t xml:space="preserve">                                                                                   к решению Совета депутатов Рождественского сельского поселения</t>
  </si>
  <si>
    <r>
      <t>№ 15 о т  "18"  июня      2015г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</si>
</sst>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7"/>
      <name val="Times New Roman"/>
      <family val="1"/>
    </font>
    <font>
      <sz val="10"/>
      <color indexed="5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14" xfId="0" applyFont="1" applyBorder="1" applyAlignment="1">
      <alignment horizontal="left" vertical="distributed"/>
    </xf>
    <xf numFmtId="0" fontId="1" fillId="0" borderId="14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2" fillId="0" borderId="14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33" borderId="13" xfId="0" applyFont="1" applyFill="1" applyBorder="1" applyAlignment="1">
      <alignment horizontal="center" vertical="distributed"/>
    </xf>
    <xf numFmtId="0" fontId="1" fillId="33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distributed"/>
    </xf>
    <xf numFmtId="0" fontId="4" fillId="0" borderId="14" xfId="0" applyFont="1" applyBorder="1" applyAlignment="1">
      <alignment horizontal="left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4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0" xfId="0" applyFill="1" applyAlignment="1">
      <alignment/>
    </xf>
    <xf numFmtId="0" fontId="0" fillId="37" borderId="14" xfId="0" applyFill="1" applyBorder="1" applyAlignment="1">
      <alignment/>
    </xf>
    <xf numFmtId="0" fontId="3" fillId="0" borderId="18" xfId="0" applyFont="1" applyBorder="1" applyAlignment="1">
      <alignment horizontal="center" vertical="distributed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1" fillId="0" borderId="18" xfId="0" applyFont="1" applyBorder="1" applyAlignment="1">
      <alignment horizontal="left" vertical="distributed"/>
    </xf>
    <xf numFmtId="0" fontId="2" fillId="0" borderId="18" xfId="0" applyFont="1" applyBorder="1" applyAlignment="1">
      <alignment horizontal="left" vertical="distributed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distributed"/>
    </xf>
    <xf numFmtId="0" fontId="1" fillId="0" borderId="18" xfId="0" applyFont="1" applyBorder="1" applyAlignment="1">
      <alignment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22" xfId="0" applyFont="1" applyBorder="1" applyAlignment="1">
      <alignment horizontal="center" vertical="distributed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13" xfId="0" applyNumberFormat="1" applyFont="1" applyBorder="1" applyAlignment="1">
      <alignment horizontal="center" vertical="distributed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distributed"/>
    </xf>
    <xf numFmtId="1" fontId="1" fillId="0" borderId="13" xfId="0" applyNumberFormat="1" applyFont="1" applyBorder="1" applyAlignment="1">
      <alignment horizontal="center" vertical="distributed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18" xfId="0" applyFont="1" applyFill="1" applyBorder="1" applyAlignment="1">
      <alignment horizontal="right" vertical="distributed"/>
    </xf>
    <xf numFmtId="176" fontId="11" fillId="0" borderId="18" xfId="0" applyNumberFormat="1" applyFont="1" applyFill="1" applyBorder="1" applyAlignment="1">
      <alignment horizontal="right" vertical="distributed"/>
    </xf>
    <xf numFmtId="0" fontId="9" fillId="0" borderId="14" xfId="0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distributed"/>
    </xf>
    <xf numFmtId="0" fontId="11" fillId="0" borderId="18" xfId="0" applyFont="1" applyFill="1" applyBorder="1" applyAlignment="1">
      <alignment horizontal="right" vertical="distributed"/>
    </xf>
    <xf numFmtId="0" fontId="9" fillId="0" borderId="14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176" fontId="9" fillId="0" borderId="14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horizontal="right" vertical="distributed"/>
    </xf>
    <xf numFmtId="0" fontId="13" fillId="0" borderId="14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right" vertical="distributed"/>
    </xf>
    <xf numFmtId="0" fontId="9" fillId="0" borderId="14" xfId="0" applyFont="1" applyFill="1" applyBorder="1" applyAlignment="1">
      <alignment vertical="center" wrapText="1"/>
    </xf>
    <xf numFmtId="176" fontId="9" fillId="0" borderId="17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right" vertical="distributed"/>
    </xf>
    <xf numFmtId="176" fontId="2" fillId="0" borderId="18" xfId="0" applyNumberFormat="1" applyFont="1" applyFill="1" applyBorder="1" applyAlignment="1">
      <alignment horizontal="right" vertical="distributed"/>
    </xf>
    <xf numFmtId="176" fontId="1" fillId="0" borderId="18" xfId="0" applyNumberFormat="1" applyFont="1" applyFill="1" applyBorder="1" applyAlignment="1">
      <alignment horizontal="right" vertical="distributed"/>
    </xf>
    <xf numFmtId="0" fontId="2" fillId="0" borderId="18" xfId="0" applyFont="1" applyFill="1" applyBorder="1" applyAlignment="1">
      <alignment horizontal="right" vertical="distributed"/>
    </xf>
    <xf numFmtId="0" fontId="1" fillId="0" borderId="18" xfId="0" applyFont="1" applyFill="1" applyBorder="1" applyAlignment="1">
      <alignment horizontal="right" vertical="distributed"/>
    </xf>
    <xf numFmtId="0" fontId="4" fillId="0" borderId="18" xfId="0" applyFont="1" applyFill="1" applyBorder="1" applyAlignment="1">
      <alignment horizontal="right" vertical="distributed"/>
    </xf>
    <xf numFmtId="0" fontId="1" fillId="0" borderId="17" xfId="0" applyFont="1" applyFill="1" applyBorder="1" applyAlignment="1">
      <alignment horizontal="right" vertical="distributed"/>
    </xf>
    <xf numFmtId="0" fontId="1" fillId="0" borderId="21" xfId="0" applyFont="1" applyFill="1" applyBorder="1" applyAlignment="1">
      <alignment horizontal="right" vertical="distributed"/>
    </xf>
    <xf numFmtId="176" fontId="10" fillId="0" borderId="15" xfId="0" applyNumberFormat="1" applyFont="1" applyFill="1" applyBorder="1" applyAlignment="1">
      <alignment horizontal="right" vertical="distributed"/>
    </xf>
    <xf numFmtId="176" fontId="2" fillId="0" borderId="14" xfId="0" applyNumberFormat="1" applyFont="1" applyFill="1" applyBorder="1" applyAlignment="1">
      <alignment horizontal="right" vertical="distributed"/>
    </xf>
    <xf numFmtId="0" fontId="9" fillId="0" borderId="20" xfId="0" applyFont="1" applyFill="1" applyBorder="1" applyAlignment="1">
      <alignment horizontal="right" vertical="distributed"/>
    </xf>
    <xf numFmtId="0" fontId="9" fillId="0" borderId="17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51">
      <selection activeCell="G5" sqref="G5"/>
    </sheetView>
  </sheetViews>
  <sheetFormatPr defaultColWidth="9.140625" defaultRowHeight="12.75"/>
  <cols>
    <col min="1" max="1" width="20.8515625" style="0" customWidth="1"/>
    <col min="2" max="2" width="31.421875" style="0" customWidth="1"/>
    <col min="3" max="3" width="0.13671875" style="0" customWidth="1"/>
    <col min="4" max="4" width="15.421875" style="0" customWidth="1"/>
    <col min="5" max="5" width="11.140625" style="0" hidden="1" customWidth="1"/>
    <col min="6" max="6" width="10.28125" style="0" hidden="1" customWidth="1"/>
    <col min="7" max="7" width="14.28125" style="0" customWidth="1"/>
    <col min="8" max="8" width="12.7109375" style="0" customWidth="1"/>
    <col min="9" max="9" width="7.140625" style="0" hidden="1" customWidth="1"/>
    <col min="10" max="10" width="11.57421875" style="0" hidden="1" customWidth="1"/>
  </cols>
  <sheetData>
    <row r="1" spans="1:6" ht="31.5" customHeight="1">
      <c r="A1" s="63"/>
      <c r="B1" s="103" t="s">
        <v>33</v>
      </c>
      <c r="C1" s="103"/>
      <c r="D1" s="103"/>
      <c r="E1" s="2"/>
      <c r="F1" s="2"/>
    </row>
    <row r="2" spans="1:8" ht="12.75" customHeight="1">
      <c r="A2" s="105" t="s">
        <v>83</v>
      </c>
      <c r="B2" s="105"/>
      <c r="C2" s="105"/>
      <c r="D2" s="105"/>
      <c r="E2" s="105"/>
      <c r="F2" s="105"/>
      <c r="G2" s="105"/>
      <c r="H2" s="105"/>
    </row>
    <row r="3" spans="1:6" ht="12.75">
      <c r="A3" s="1"/>
      <c r="B3" s="104" t="s">
        <v>84</v>
      </c>
      <c r="C3" s="104"/>
      <c r="D3" s="103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102" t="s">
        <v>65</v>
      </c>
      <c r="B5" s="102"/>
      <c r="C5" s="102"/>
      <c r="D5" s="102"/>
      <c r="E5" s="55"/>
      <c r="F5" s="55"/>
      <c r="G5" s="56"/>
      <c r="H5" s="56"/>
    </row>
    <row r="6" spans="1:8" ht="21.75" customHeight="1" thickBot="1">
      <c r="A6" s="102" t="s">
        <v>74</v>
      </c>
      <c r="B6" s="102"/>
      <c r="C6" s="102"/>
      <c r="D6" s="102"/>
      <c r="E6" s="102"/>
      <c r="F6" s="102"/>
      <c r="G6" s="102"/>
      <c r="H6" s="102"/>
    </row>
    <row r="7" spans="1:10" ht="67.5" customHeight="1" thickBot="1">
      <c r="A7" s="16" t="s">
        <v>0</v>
      </c>
      <c r="B7" s="15" t="s">
        <v>1</v>
      </c>
      <c r="C7" s="13" t="s">
        <v>50</v>
      </c>
      <c r="D7" s="89" t="s">
        <v>66</v>
      </c>
      <c r="E7" s="28" t="s">
        <v>45</v>
      </c>
      <c r="F7" s="64" t="s">
        <v>72</v>
      </c>
      <c r="G7" s="14" t="s">
        <v>75</v>
      </c>
      <c r="H7" s="22" t="s">
        <v>82</v>
      </c>
      <c r="I7" s="29"/>
      <c r="J7" s="22" t="s">
        <v>53</v>
      </c>
    </row>
    <row r="8" spans="1:10" ht="21" customHeight="1">
      <c r="A8" s="4" t="s">
        <v>2</v>
      </c>
      <c r="B8" s="5" t="s">
        <v>3</v>
      </c>
      <c r="C8" s="41"/>
      <c r="D8" s="90">
        <f>D9+D14+D17+D19+D11</f>
        <v>15630.400000000001</v>
      </c>
      <c r="E8" s="90">
        <f>E9+E14+E17+E19+E11</f>
        <v>3882</v>
      </c>
      <c r="F8" s="90">
        <f>F9+F14+F17+F19+F11</f>
        <v>9868.8</v>
      </c>
      <c r="G8" s="90">
        <f>G9+G14+G17+G19+G11</f>
        <v>16471.899999999998</v>
      </c>
      <c r="H8" s="99">
        <f>G8/D8*100</f>
        <v>105.38373937967036</v>
      </c>
      <c r="I8" s="30"/>
      <c r="J8" s="30"/>
    </row>
    <row r="9" spans="1:10" ht="12.75">
      <c r="A9" s="6" t="s">
        <v>4</v>
      </c>
      <c r="B9" s="7" t="s">
        <v>5</v>
      </c>
      <c r="C9" s="42"/>
      <c r="D9" s="91">
        <v>2595.3</v>
      </c>
      <c r="E9" s="91">
        <f>E13</f>
        <v>0</v>
      </c>
      <c r="F9" s="91">
        <v>1944.8</v>
      </c>
      <c r="G9" s="71">
        <f>G10</f>
        <v>2637.2</v>
      </c>
      <c r="H9" s="99">
        <f aca="true" t="shared" si="0" ref="H9:H57">G9/D9*100</f>
        <v>101.61445690286286</v>
      </c>
      <c r="I9" s="30"/>
      <c r="J9" s="30"/>
    </row>
    <row r="10" spans="1:10" ht="22.5" customHeight="1">
      <c r="A10" s="8" t="s">
        <v>6</v>
      </c>
      <c r="B10" s="9" t="s">
        <v>7</v>
      </c>
      <c r="C10" s="43"/>
      <c r="D10" s="92">
        <v>2595.3</v>
      </c>
      <c r="E10" s="92">
        <v>1979.8</v>
      </c>
      <c r="F10" s="92">
        <v>1944.8</v>
      </c>
      <c r="G10" s="72">
        <v>2637.2</v>
      </c>
      <c r="H10" s="99">
        <f t="shared" si="0"/>
        <v>101.61445690286286</v>
      </c>
      <c r="I10" s="30"/>
      <c r="J10" s="30"/>
    </row>
    <row r="11" spans="1:10" ht="38.25">
      <c r="A11" s="65">
        <v>1030203001300110</v>
      </c>
      <c r="B11" s="7" t="s">
        <v>67</v>
      </c>
      <c r="C11" s="42"/>
      <c r="D11" s="91">
        <v>2493.1</v>
      </c>
      <c r="E11" s="91"/>
      <c r="F11" s="91">
        <f>F13</f>
        <v>2619.1</v>
      </c>
      <c r="G11" s="71">
        <f>G13</f>
        <v>2668.3</v>
      </c>
      <c r="H11" s="99">
        <f t="shared" si="0"/>
        <v>107.02739561188883</v>
      </c>
      <c r="I11" s="30"/>
      <c r="J11" s="30"/>
    </row>
    <row r="12" spans="1:10" ht="0.75" customHeight="1">
      <c r="A12" s="66">
        <v>1030203001300110</v>
      </c>
      <c r="B12" s="10" t="s">
        <v>67</v>
      </c>
      <c r="C12" s="42"/>
      <c r="D12" s="91"/>
      <c r="E12" s="91"/>
      <c r="F12" s="91"/>
      <c r="G12" s="71"/>
      <c r="H12" s="99" t="e">
        <f t="shared" si="0"/>
        <v>#DIV/0!</v>
      </c>
      <c r="I12" s="30"/>
      <c r="J12" s="30"/>
    </row>
    <row r="13" spans="1:10" ht="36.75" customHeight="1">
      <c r="A13" s="66">
        <v>1030203001300110</v>
      </c>
      <c r="B13" s="10" t="s">
        <v>67</v>
      </c>
      <c r="C13" s="42"/>
      <c r="D13" s="92">
        <v>2493.1</v>
      </c>
      <c r="E13" s="92"/>
      <c r="F13" s="92">
        <v>2619.1</v>
      </c>
      <c r="G13" s="73">
        <v>2668.3</v>
      </c>
      <c r="H13" s="99">
        <f t="shared" si="0"/>
        <v>107.02739561188883</v>
      </c>
      <c r="I13" s="31"/>
      <c r="J13" s="58"/>
    </row>
    <row r="14" spans="1:10" ht="27.75" customHeight="1">
      <c r="A14" s="6" t="s">
        <v>9</v>
      </c>
      <c r="B14" s="7" t="s">
        <v>10</v>
      </c>
      <c r="C14" s="42"/>
      <c r="D14" s="93">
        <f>D15+D16</f>
        <v>8164.9</v>
      </c>
      <c r="E14" s="93">
        <f>E15+E16</f>
        <v>2043.6</v>
      </c>
      <c r="F14" s="93">
        <f>F15+F16</f>
        <v>3738.7</v>
      </c>
      <c r="G14" s="74">
        <f>G15+G16</f>
        <v>8649.6</v>
      </c>
      <c r="H14" s="99">
        <f t="shared" si="0"/>
        <v>105.93638623865571</v>
      </c>
      <c r="I14" s="30"/>
      <c r="J14" s="30"/>
    </row>
    <row r="15" spans="1:10" ht="18.75" customHeight="1">
      <c r="A15" s="8" t="s">
        <v>27</v>
      </c>
      <c r="B15" s="9" t="s">
        <v>11</v>
      </c>
      <c r="C15" s="43"/>
      <c r="D15" s="94">
        <v>854.9</v>
      </c>
      <c r="E15" s="94">
        <v>43.6</v>
      </c>
      <c r="F15" s="94">
        <v>363.7</v>
      </c>
      <c r="G15" s="75">
        <v>905.2</v>
      </c>
      <c r="H15" s="99">
        <f t="shared" si="0"/>
        <v>105.88372909112178</v>
      </c>
      <c r="I15" s="32"/>
      <c r="J15" s="59"/>
    </row>
    <row r="16" spans="1:10" ht="23.25" customHeight="1">
      <c r="A16" s="6" t="s">
        <v>28</v>
      </c>
      <c r="B16" s="9" t="s">
        <v>12</v>
      </c>
      <c r="C16" s="43"/>
      <c r="D16" s="94">
        <v>7310</v>
      </c>
      <c r="E16" s="94">
        <v>2000</v>
      </c>
      <c r="F16" s="94">
        <v>3375</v>
      </c>
      <c r="G16" s="75">
        <v>7744.4</v>
      </c>
      <c r="H16" s="99">
        <f t="shared" si="0"/>
        <v>105.94254445964432</v>
      </c>
      <c r="I16" s="32"/>
      <c r="J16" s="59"/>
    </row>
    <row r="17" spans="1:10" ht="25.5" customHeight="1">
      <c r="A17" s="6" t="s">
        <v>43</v>
      </c>
      <c r="B17" s="12" t="s">
        <v>8</v>
      </c>
      <c r="C17" s="44"/>
      <c r="D17" s="91">
        <v>9.1</v>
      </c>
      <c r="E17" s="91">
        <v>0.6</v>
      </c>
      <c r="F17" s="91">
        <v>7.7</v>
      </c>
      <c r="G17" s="85">
        <v>9.1</v>
      </c>
      <c r="H17" s="99">
        <f t="shared" si="0"/>
        <v>100</v>
      </c>
      <c r="I17" s="30"/>
      <c r="J17" s="30"/>
    </row>
    <row r="18" spans="1:10" ht="20.25" customHeight="1">
      <c r="A18" s="6" t="s">
        <v>43</v>
      </c>
      <c r="B18" s="9" t="s">
        <v>8</v>
      </c>
      <c r="C18" s="43"/>
      <c r="D18" s="92">
        <v>9.1</v>
      </c>
      <c r="E18" s="92">
        <v>0.6</v>
      </c>
      <c r="F18" s="92">
        <v>7.7</v>
      </c>
      <c r="G18" s="76">
        <v>9.1</v>
      </c>
      <c r="H18" s="99">
        <f t="shared" si="0"/>
        <v>100</v>
      </c>
      <c r="I18" s="30"/>
      <c r="J18" s="30"/>
    </row>
    <row r="19" spans="1:10" ht="24" customHeight="1">
      <c r="A19" s="6" t="s">
        <v>36</v>
      </c>
      <c r="B19" s="7" t="s">
        <v>35</v>
      </c>
      <c r="C19" s="42">
        <v>250</v>
      </c>
      <c r="D19" s="91">
        <f>D20</f>
        <v>2368</v>
      </c>
      <c r="E19" s="91">
        <f>E20</f>
        <v>1837.8</v>
      </c>
      <c r="F19" s="91">
        <f>F20</f>
        <v>1558.5</v>
      </c>
      <c r="G19" s="74">
        <f>G20</f>
        <v>2507.7</v>
      </c>
      <c r="H19" s="99">
        <f t="shared" si="0"/>
        <v>105.89949324324324</v>
      </c>
      <c r="I19" s="30"/>
      <c r="J19" s="30"/>
    </row>
    <row r="20" spans="1:10" ht="24" customHeight="1">
      <c r="A20" s="8" t="s">
        <v>54</v>
      </c>
      <c r="B20" s="9" t="s">
        <v>35</v>
      </c>
      <c r="C20" s="39">
        <v>2368</v>
      </c>
      <c r="D20" s="92">
        <v>2368</v>
      </c>
      <c r="E20" s="92">
        <v>1837.8</v>
      </c>
      <c r="F20" s="92">
        <v>1558.5</v>
      </c>
      <c r="G20" s="76">
        <v>2507.7</v>
      </c>
      <c r="H20" s="99">
        <f t="shared" si="0"/>
        <v>105.89949324324324</v>
      </c>
      <c r="I20" s="33"/>
      <c r="J20" s="59"/>
    </row>
    <row r="21" spans="1:10" ht="48" customHeight="1">
      <c r="A21" s="6" t="s">
        <v>13</v>
      </c>
      <c r="B21" s="18" t="s">
        <v>14</v>
      </c>
      <c r="C21" s="45"/>
      <c r="D21" s="93">
        <f>D23+D24+D25+D26</f>
        <v>4829.1</v>
      </c>
      <c r="E21" s="93">
        <f>E23+E24+E25+E26</f>
        <v>1700</v>
      </c>
      <c r="F21" s="93">
        <f>F23+F24+F25+F26</f>
        <v>2076.9</v>
      </c>
      <c r="G21" s="93">
        <f>G23+G24+G25+G26</f>
        <v>5181</v>
      </c>
      <c r="H21" s="99">
        <f t="shared" si="0"/>
        <v>107.28707212524071</v>
      </c>
      <c r="I21" s="30"/>
      <c r="J21" s="30"/>
    </row>
    <row r="22" spans="1:10" ht="47.25" customHeight="1">
      <c r="A22" s="8" t="s">
        <v>55</v>
      </c>
      <c r="B22" s="17" t="s">
        <v>15</v>
      </c>
      <c r="C22" s="46"/>
      <c r="D22" s="93">
        <f>D23+D24</f>
        <v>2154.6</v>
      </c>
      <c r="E22" s="93">
        <f>E23+E24</f>
        <v>1300</v>
      </c>
      <c r="F22" s="93">
        <f>F23+F24</f>
        <v>1225</v>
      </c>
      <c r="G22" s="74">
        <f>G23+G24</f>
        <v>2448.1</v>
      </c>
      <c r="H22" s="99">
        <f t="shared" si="0"/>
        <v>113.62201800798293</v>
      </c>
      <c r="I22" s="30"/>
      <c r="J22" s="30"/>
    </row>
    <row r="23" spans="1:10" ht="36.75" customHeight="1">
      <c r="A23" s="8" t="s">
        <v>56</v>
      </c>
      <c r="B23" s="17" t="s">
        <v>31</v>
      </c>
      <c r="C23" s="54">
        <v>300</v>
      </c>
      <c r="D23" s="94">
        <v>1954.6</v>
      </c>
      <c r="E23" s="94">
        <v>1000</v>
      </c>
      <c r="F23" s="94">
        <v>925</v>
      </c>
      <c r="G23" s="70">
        <v>2220.4</v>
      </c>
      <c r="H23" s="99">
        <f t="shared" si="0"/>
        <v>113.59869026910879</v>
      </c>
      <c r="I23" s="34"/>
      <c r="J23" s="58"/>
    </row>
    <row r="24" spans="1:10" ht="30" customHeight="1">
      <c r="A24" s="8" t="s">
        <v>34</v>
      </c>
      <c r="B24" s="9" t="s">
        <v>26</v>
      </c>
      <c r="C24" s="43"/>
      <c r="D24" s="94">
        <v>200</v>
      </c>
      <c r="E24" s="94">
        <v>300</v>
      </c>
      <c r="F24" s="94">
        <v>300</v>
      </c>
      <c r="G24" s="75">
        <v>227.7</v>
      </c>
      <c r="H24" s="99">
        <f t="shared" si="0"/>
        <v>113.84999999999998</v>
      </c>
      <c r="I24" s="31"/>
      <c r="J24" s="58"/>
    </row>
    <row r="25" spans="1:10" ht="37.5" customHeight="1">
      <c r="A25" s="8" t="s">
        <v>37</v>
      </c>
      <c r="B25" s="9" t="s">
        <v>16</v>
      </c>
      <c r="C25" s="49">
        <v>50</v>
      </c>
      <c r="D25" s="70">
        <v>2324.5</v>
      </c>
      <c r="E25" s="70">
        <v>100</v>
      </c>
      <c r="F25" s="70">
        <v>589.4</v>
      </c>
      <c r="G25" s="70">
        <v>2372.5</v>
      </c>
      <c r="H25" s="99">
        <f t="shared" si="0"/>
        <v>102.06496020649602</v>
      </c>
      <c r="I25" s="34"/>
      <c r="J25" s="58"/>
    </row>
    <row r="26" spans="1:10" ht="35.25" customHeight="1">
      <c r="A26" s="26" t="s">
        <v>57</v>
      </c>
      <c r="B26" s="27" t="s">
        <v>42</v>
      </c>
      <c r="C26" s="40"/>
      <c r="D26" s="95">
        <v>350</v>
      </c>
      <c r="E26" s="95">
        <v>300</v>
      </c>
      <c r="F26" s="95">
        <v>262.5</v>
      </c>
      <c r="G26" s="75">
        <v>360.4</v>
      </c>
      <c r="H26" s="99">
        <f t="shared" si="0"/>
        <v>102.97142857142856</v>
      </c>
      <c r="I26" s="30"/>
      <c r="J26" s="30"/>
    </row>
    <row r="27" spans="1:10" ht="29.25" customHeight="1">
      <c r="A27" s="6" t="s">
        <v>58</v>
      </c>
      <c r="B27" s="7" t="s">
        <v>17</v>
      </c>
      <c r="C27" s="42"/>
      <c r="D27" s="93">
        <f>D33+D29</f>
        <v>200</v>
      </c>
      <c r="E27" s="93">
        <f>E33+E29</f>
        <v>380</v>
      </c>
      <c r="F27" s="93">
        <f>F33+F29</f>
        <v>195</v>
      </c>
      <c r="G27" s="74">
        <f>G33+G29</f>
        <v>170.1</v>
      </c>
      <c r="H27" s="99">
        <f t="shared" si="0"/>
        <v>85.05</v>
      </c>
      <c r="I27" s="30"/>
      <c r="J27" s="30"/>
    </row>
    <row r="28" spans="1:10" ht="39.75" customHeight="1" hidden="1">
      <c r="A28" s="26"/>
      <c r="B28" s="27"/>
      <c r="C28" s="47"/>
      <c r="D28" s="95"/>
      <c r="E28" s="95"/>
      <c r="F28" s="95"/>
      <c r="G28" s="75"/>
      <c r="H28" s="99" t="e">
        <f t="shared" si="0"/>
        <v>#DIV/0!</v>
      </c>
      <c r="I28" s="30"/>
      <c r="J28" s="30"/>
    </row>
    <row r="29" spans="1:10" ht="39" customHeight="1" hidden="1">
      <c r="A29" s="61">
        <v>1.13019950100516E+17</v>
      </c>
      <c r="B29" s="27" t="s">
        <v>18</v>
      </c>
      <c r="C29" s="40">
        <v>-100</v>
      </c>
      <c r="D29" s="94"/>
      <c r="E29" s="94"/>
      <c r="F29" s="94"/>
      <c r="G29" s="75"/>
      <c r="H29" s="99" t="e">
        <f t="shared" si="0"/>
        <v>#DIV/0!</v>
      </c>
      <c r="I29" s="31"/>
      <c r="J29" s="58"/>
    </row>
    <row r="30" spans="1:10" ht="1.5" customHeight="1" hidden="1">
      <c r="A30" s="6"/>
      <c r="B30" s="7"/>
      <c r="C30" s="42"/>
      <c r="D30" s="93"/>
      <c r="E30" s="93"/>
      <c r="F30" s="93"/>
      <c r="G30" s="74"/>
      <c r="H30" s="99" t="e">
        <f t="shared" si="0"/>
        <v>#DIV/0!</v>
      </c>
      <c r="I30" s="30"/>
      <c r="J30" s="58"/>
    </row>
    <row r="31" spans="1:12" ht="35.25" customHeight="1" hidden="1">
      <c r="A31" s="26"/>
      <c r="B31" s="27"/>
      <c r="C31" s="47"/>
      <c r="D31" s="95"/>
      <c r="E31" s="95"/>
      <c r="F31" s="95"/>
      <c r="G31" s="77"/>
      <c r="H31" s="99" t="e">
        <f t="shared" si="0"/>
        <v>#DIV/0!</v>
      </c>
      <c r="I31" s="30"/>
      <c r="J31" s="58"/>
      <c r="K31" s="25"/>
      <c r="L31" s="25"/>
    </row>
    <row r="32" spans="1:12" ht="35.25" customHeight="1" hidden="1">
      <c r="A32" s="26"/>
      <c r="B32" s="27"/>
      <c r="C32" s="47"/>
      <c r="D32" s="95"/>
      <c r="E32" s="95"/>
      <c r="F32" s="95"/>
      <c r="G32" s="76"/>
      <c r="H32" s="99" t="e">
        <f t="shared" si="0"/>
        <v>#DIV/0!</v>
      </c>
      <c r="I32" s="30"/>
      <c r="J32" s="58"/>
      <c r="K32" s="25"/>
      <c r="L32" s="25"/>
    </row>
    <row r="33" spans="1:12" ht="35.25" customHeight="1">
      <c r="A33" s="61">
        <v>1.13019950100517E+17</v>
      </c>
      <c r="B33" s="27" t="s">
        <v>18</v>
      </c>
      <c r="C33" s="40">
        <v>-100</v>
      </c>
      <c r="D33" s="94">
        <v>200</v>
      </c>
      <c r="E33" s="94">
        <v>380</v>
      </c>
      <c r="F33" s="94">
        <v>195</v>
      </c>
      <c r="G33" s="75">
        <v>170.1</v>
      </c>
      <c r="H33" s="99">
        <f t="shared" si="0"/>
        <v>85.05</v>
      </c>
      <c r="I33" s="30"/>
      <c r="J33" s="58"/>
      <c r="K33" s="25"/>
      <c r="L33" s="25"/>
    </row>
    <row r="34" spans="1:12" ht="35.25" customHeight="1">
      <c r="A34" s="6" t="s">
        <v>38</v>
      </c>
      <c r="B34" s="21" t="s">
        <v>44</v>
      </c>
      <c r="C34" s="48"/>
      <c r="D34" s="93">
        <f>D35+D36</f>
        <v>720</v>
      </c>
      <c r="E34" s="93">
        <f>E35+E36</f>
        <v>685.3</v>
      </c>
      <c r="F34" s="93">
        <f>F35+F36</f>
        <v>457.5</v>
      </c>
      <c r="G34" s="74">
        <f>G35+G36</f>
        <v>736.8</v>
      </c>
      <c r="H34" s="99">
        <f t="shared" si="0"/>
        <v>102.33333333333331</v>
      </c>
      <c r="I34" s="30"/>
      <c r="J34" s="58"/>
      <c r="K34" s="25"/>
      <c r="L34" s="25"/>
    </row>
    <row r="35" spans="1:10" ht="38.25" customHeight="1">
      <c r="A35" s="8" t="s">
        <v>81</v>
      </c>
      <c r="B35" s="17" t="s">
        <v>39</v>
      </c>
      <c r="C35" s="54">
        <v>400</v>
      </c>
      <c r="D35" s="94">
        <v>720</v>
      </c>
      <c r="E35" s="94">
        <v>685.3</v>
      </c>
      <c r="F35" s="94">
        <v>450</v>
      </c>
      <c r="G35" s="76">
        <v>736.8</v>
      </c>
      <c r="H35" s="99">
        <f t="shared" si="0"/>
        <v>102.33333333333331</v>
      </c>
      <c r="I35" s="34"/>
      <c r="J35" s="58"/>
    </row>
    <row r="36" spans="1:10" ht="0.75" customHeight="1">
      <c r="A36" s="8" t="s">
        <v>68</v>
      </c>
      <c r="B36" s="17" t="s">
        <v>69</v>
      </c>
      <c r="C36" s="54"/>
      <c r="D36" s="94"/>
      <c r="E36" s="94"/>
      <c r="F36" s="94">
        <v>7.5</v>
      </c>
      <c r="G36" s="76"/>
      <c r="H36" s="99" t="e">
        <f t="shared" si="0"/>
        <v>#DIV/0!</v>
      </c>
      <c r="I36" s="34"/>
      <c r="J36" s="58"/>
    </row>
    <row r="37" spans="1:10" ht="26.25" customHeight="1">
      <c r="A37" s="6" t="s">
        <v>19</v>
      </c>
      <c r="B37" s="7" t="s">
        <v>20</v>
      </c>
      <c r="C37" s="42"/>
      <c r="D37" s="93">
        <f>D38+D39</f>
        <v>67.6</v>
      </c>
      <c r="E37" s="93">
        <f>E38+E39</f>
        <v>1355.2</v>
      </c>
      <c r="F37" s="93">
        <f>F38+F39</f>
        <v>337.6</v>
      </c>
      <c r="G37" s="71">
        <f>G38+G39+G40</f>
        <v>-160.5</v>
      </c>
      <c r="H37" s="99"/>
      <c r="I37" s="30"/>
      <c r="J37" s="30"/>
    </row>
    <row r="38" spans="1:10" ht="32.25" customHeight="1">
      <c r="A38" s="26" t="s">
        <v>59</v>
      </c>
      <c r="B38" s="27" t="s">
        <v>40</v>
      </c>
      <c r="C38" s="40">
        <v>-100</v>
      </c>
      <c r="D38" s="95">
        <v>67.6</v>
      </c>
      <c r="E38" s="95">
        <v>677.6</v>
      </c>
      <c r="F38" s="95">
        <v>67.6</v>
      </c>
      <c r="G38" s="78">
        <v>68</v>
      </c>
      <c r="H38" s="99">
        <f t="shared" si="0"/>
        <v>100.59171597633136</v>
      </c>
      <c r="I38" s="35"/>
      <c r="J38" s="35"/>
    </row>
    <row r="39" spans="1:10" ht="0.75" customHeight="1" hidden="1">
      <c r="A39" s="26" t="s">
        <v>60</v>
      </c>
      <c r="B39" s="27" t="s">
        <v>40</v>
      </c>
      <c r="C39" s="40">
        <v>-100</v>
      </c>
      <c r="D39" s="94"/>
      <c r="E39" s="70">
        <v>677.6</v>
      </c>
      <c r="F39" s="94">
        <v>270</v>
      </c>
      <c r="G39" s="78">
        <v>0</v>
      </c>
      <c r="H39" s="99" t="e">
        <f t="shared" si="0"/>
        <v>#DIV/0!</v>
      </c>
      <c r="I39" s="35"/>
      <c r="J39" s="35"/>
    </row>
    <row r="40" spans="1:10" ht="33.75" customHeight="1">
      <c r="A40" s="26" t="s">
        <v>64</v>
      </c>
      <c r="B40" s="27" t="s">
        <v>63</v>
      </c>
      <c r="C40" s="40"/>
      <c r="D40" s="95"/>
      <c r="E40" s="95"/>
      <c r="F40" s="95"/>
      <c r="G40" s="79">
        <v>-228.5</v>
      </c>
      <c r="H40" s="99"/>
      <c r="I40" s="35"/>
      <c r="J40" s="35"/>
    </row>
    <row r="41" spans="1:10" ht="29.25" customHeight="1">
      <c r="A41" s="6" t="s">
        <v>21</v>
      </c>
      <c r="B41" s="7" t="s">
        <v>22</v>
      </c>
      <c r="C41" s="42"/>
      <c r="D41" s="91">
        <f>D42+D45+D46+D47+D48+D49+D50+D51+D54+D55+D56</f>
        <v>26305.899999999994</v>
      </c>
      <c r="E41" s="91">
        <f>E42+E45+E46+E47+E48+E49+E50+E51+E54+E55+E56</f>
        <v>8336</v>
      </c>
      <c r="F41" s="91">
        <f>F42+F45+F46+F47+F48+F49+F50+F51+F54+F55+F56</f>
        <v>17055.899999999998</v>
      </c>
      <c r="G41" s="91">
        <f>G42+G45+G46+G47+G48+G49+G50+G51+G54+G55+G56</f>
        <v>23030.399999999998</v>
      </c>
      <c r="H41" s="99">
        <f t="shared" si="0"/>
        <v>87.54842069649776</v>
      </c>
      <c r="I41" s="30"/>
      <c r="J41" s="30"/>
    </row>
    <row r="42" spans="1:12" ht="44.25" customHeight="1">
      <c r="A42" s="8" t="s">
        <v>29</v>
      </c>
      <c r="B42" s="10" t="s">
        <v>46</v>
      </c>
      <c r="C42" s="49"/>
      <c r="D42" s="91">
        <v>10822.9</v>
      </c>
      <c r="E42" s="91">
        <v>7027.4</v>
      </c>
      <c r="F42" s="91">
        <v>9202.4</v>
      </c>
      <c r="G42" s="88">
        <v>10822.9</v>
      </c>
      <c r="H42" s="99">
        <f t="shared" si="0"/>
        <v>100</v>
      </c>
      <c r="I42" s="30"/>
      <c r="J42" s="30"/>
      <c r="K42" s="37"/>
      <c r="L42" s="37"/>
    </row>
    <row r="43" spans="1:10" ht="1.5" customHeight="1" hidden="1">
      <c r="A43" s="8"/>
      <c r="B43" s="17"/>
      <c r="C43" s="46"/>
      <c r="D43" s="93"/>
      <c r="E43" s="93"/>
      <c r="F43" s="93"/>
      <c r="G43" s="83"/>
      <c r="H43" s="99" t="e">
        <f t="shared" si="0"/>
        <v>#DIV/0!</v>
      </c>
      <c r="I43" s="30"/>
      <c r="J43" s="30"/>
    </row>
    <row r="44" spans="1:10" ht="1.5" customHeight="1" hidden="1">
      <c r="A44" s="8"/>
      <c r="B44" s="17"/>
      <c r="C44" s="46"/>
      <c r="D44" s="93"/>
      <c r="E44" s="93"/>
      <c r="F44" s="93"/>
      <c r="G44" s="83"/>
      <c r="H44" s="99" t="e">
        <f t="shared" si="0"/>
        <v>#DIV/0!</v>
      </c>
      <c r="I44" s="30"/>
      <c r="J44" s="30"/>
    </row>
    <row r="45" spans="1:10" ht="45" customHeight="1">
      <c r="A45" s="8" t="s">
        <v>29</v>
      </c>
      <c r="B45" s="10" t="s">
        <v>76</v>
      </c>
      <c r="C45" s="49"/>
      <c r="D45" s="91">
        <v>362.9</v>
      </c>
      <c r="E45" s="91">
        <v>1050.1</v>
      </c>
      <c r="F45" s="91">
        <v>448.5</v>
      </c>
      <c r="G45" s="78">
        <v>362.9</v>
      </c>
      <c r="H45" s="99">
        <f t="shared" si="0"/>
        <v>100</v>
      </c>
      <c r="I45" s="30"/>
      <c r="J45" s="30"/>
    </row>
    <row r="46" spans="1:10" ht="36.75" customHeight="1">
      <c r="A46" s="8" t="s">
        <v>73</v>
      </c>
      <c r="B46" s="10" t="s">
        <v>49</v>
      </c>
      <c r="C46" s="49"/>
      <c r="D46" s="91">
        <v>5566.9</v>
      </c>
      <c r="E46" s="91"/>
      <c r="F46" s="91">
        <v>5566.9</v>
      </c>
      <c r="G46" s="78">
        <v>2701.9</v>
      </c>
      <c r="H46" s="99">
        <f t="shared" si="0"/>
        <v>48.53509134347663</v>
      </c>
      <c r="I46" s="30"/>
      <c r="J46" s="30"/>
    </row>
    <row r="47" spans="1:10" ht="22.5" customHeight="1">
      <c r="A47" s="8" t="s">
        <v>48</v>
      </c>
      <c r="B47" s="10" t="s">
        <v>49</v>
      </c>
      <c r="C47" s="49"/>
      <c r="D47" s="91">
        <v>2749.8</v>
      </c>
      <c r="E47" s="91">
        <v>10</v>
      </c>
      <c r="F47" s="91">
        <v>457.5</v>
      </c>
      <c r="G47" s="78">
        <v>2749.8</v>
      </c>
      <c r="H47" s="99">
        <f t="shared" si="0"/>
        <v>100</v>
      </c>
      <c r="I47" s="30"/>
      <c r="J47" s="30"/>
    </row>
    <row r="48" spans="1:10" ht="40.5" customHeight="1">
      <c r="A48" s="8" t="s">
        <v>62</v>
      </c>
      <c r="B48" s="20" t="s">
        <v>30</v>
      </c>
      <c r="C48" s="50"/>
      <c r="D48" s="94">
        <v>298.6</v>
      </c>
      <c r="E48" s="94">
        <v>164.4</v>
      </c>
      <c r="F48" s="94">
        <v>298.6</v>
      </c>
      <c r="G48" s="83">
        <v>298.6</v>
      </c>
      <c r="H48" s="99">
        <f t="shared" si="0"/>
        <v>100</v>
      </c>
      <c r="I48" s="30"/>
      <c r="J48" s="30"/>
    </row>
    <row r="49" spans="1:10" ht="40.5" customHeight="1">
      <c r="A49" s="8" t="s">
        <v>80</v>
      </c>
      <c r="B49" s="20" t="s">
        <v>79</v>
      </c>
      <c r="C49" s="50"/>
      <c r="D49" s="94">
        <v>4784.5</v>
      </c>
      <c r="E49" s="94"/>
      <c r="F49" s="94"/>
      <c r="G49" s="83">
        <v>4927.7</v>
      </c>
      <c r="H49" s="99">
        <f t="shared" si="0"/>
        <v>102.99299822342982</v>
      </c>
      <c r="I49" s="30"/>
      <c r="J49" s="30"/>
    </row>
    <row r="50" spans="1:10" ht="40.5" customHeight="1">
      <c r="A50" s="8" t="s">
        <v>78</v>
      </c>
      <c r="B50" s="20" t="s">
        <v>77</v>
      </c>
      <c r="C50" s="50"/>
      <c r="D50" s="94">
        <v>255.3</v>
      </c>
      <c r="E50" s="94"/>
      <c r="F50" s="94"/>
      <c r="G50" s="83">
        <v>255.3</v>
      </c>
      <c r="H50" s="99">
        <f t="shared" si="0"/>
        <v>100</v>
      </c>
      <c r="I50" s="30"/>
      <c r="J50" s="30"/>
    </row>
    <row r="51" spans="1:10" ht="30.75" customHeight="1">
      <c r="A51" s="11" t="s">
        <v>61</v>
      </c>
      <c r="B51" s="17" t="s">
        <v>32</v>
      </c>
      <c r="C51" s="46"/>
      <c r="D51" s="94">
        <v>112.5</v>
      </c>
      <c r="E51" s="94">
        <v>66.6</v>
      </c>
      <c r="F51" s="94">
        <v>84.4</v>
      </c>
      <c r="G51" s="75">
        <v>112.5</v>
      </c>
      <c r="H51" s="99">
        <f t="shared" si="0"/>
        <v>100</v>
      </c>
      <c r="I51" s="30"/>
      <c r="J51" s="30"/>
    </row>
    <row r="52" spans="1:10" ht="36.75" customHeight="1" hidden="1" thickBot="1">
      <c r="A52" s="6" t="s">
        <v>23</v>
      </c>
      <c r="B52" s="18" t="s">
        <v>24</v>
      </c>
      <c r="C52" s="45"/>
      <c r="D52" s="93">
        <f>D53+D54</f>
        <v>840.1</v>
      </c>
      <c r="E52" s="93">
        <f>E53+E54</f>
        <v>17.5</v>
      </c>
      <c r="F52" s="93"/>
      <c r="G52" s="82">
        <f>G53+G54</f>
        <v>840.1</v>
      </c>
      <c r="H52" s="99">
        <f t="shared" si="0"/>
        <v>100</v>
      </c>
      <c r="I52" s="30"/>
      <c r="J52" s="30"/>
    </row>
    <row r="53" spans="1:10" ht="26.25" customHeight="1" hidden="1">
      <c r="A53" s="23"/>
      <c r="B53" s="24"/>
      <c r="C53" s="51"/>
      <c r="D53" s="94"/>
      <c r="E53" s="94"/>
      <c r="F53" s="94"/>
      <c r="G53" s="81"/>
      <c r="H53" s="99" t="e">
        <f t="shared" si="0"/>
        <v>#DIV/0!</v>
      </c>
      <c r="I53" s="30"/>
      <c r="J53" s="30"/>
    </row>
    <row r="54" spans="1:10" ht="36" customHeight="1">
      <c r="A54" s="11" t="s">
        <v>47</v>
      </c>
      <c r="B54" s="67" t="s">
        <v>41</v>
      </c>
      <c r="C54" s="68">
        <v>6</v>
      </c>
      <c r="D54" s="96">
        <v>840.1</v>
      </c>
      <c r="E54" s="100">
        <v>17.5</v>
      </c>
      <c r="F54" s="101">
        <v>613.3</v>
      </c>
      <c r="G54" s="84">
        <v>840.1</v>
      </c>
      <c r="H54" s="99">
        <f t="shared" si="0"/>
        <v>100</v>
      </c>
      <c r="I54" s="36"/>
      <c r="J54" s="36"/>
    </row>
    <row r="55" spans="1:10" ht="41.25" customHeight="1">
      <c r="A55" s="11" t="s">
        <v>70</v>
      </c>
      <c r="B55" s="17" t="s">
        <v>71</v>
      </c>
      <c r="C55" s="54"/>
      <c r="D55" s="94"/>
      <c r="E55" s="70"/>
      <c r="F55" s="70"/>
      <c r="G55" s="86">
        <v>-553.7</v>
      </c>
      <c r="H55" s="99"/>
      <c r="I55" s="36"/>
      <c r="J55" s="36"/>
    </row>
    <row r="56" spans="1:10" ht="54" customHeight="1" thickBot="1">
      <c r="A56" s="57" t="s">
        <v>52</v>
      </c>
      <c r="B56" s="69" t="s">
        <v>51</v>
      </c>
      <c r="C56" s="52"/>
      <c r="D56" s="97">
        <v>512.4</v>
      </c>
      <c r="E56" s="97"/>
      <c r="F56" s="97">
        <v>384.3</v>
      </c>
      <c r="G56" s="87">
        <v>512.4</v>
      </c>
      <c r="H56" s="99">
        <f t="shared" si="0"/>
        <v>100</v>
      </c>
      <c r="I56" s="36"/>
      <c r="J56" s="36"/>
    </row>
    <row r="57" spans="1:10" ht="19.5" customHeight="1" thickBot="1">
      <c r="A57" s="3"/>
      <c r="B57" s="19" t="s">
        <v>25</v>
      </c>
      <c r="C57" s="53"/>
      <c r="D57" s="98">
        <f>D41+D37+D34+D27+D21+D8</f>
        <v>47752.99999999999</v>
      </c>
      <c r="E57" s="98">
        <f>E41+E37+E34+E27+E21+E8</f>
        <v>16338.5</v>
      </c>
      <c r="F57" s="98">
        <f>F41+F37+F34+F27+F21+F8</f>
        <v>29991.699999999997</v>
      </c>
      <c r="G57" s="80">
        <f>G41+G37+G34+G27+G21+G8</f>
        <v>45429.7</v>
      </c>
      <c r="H57" s="99">
        <f t="shared" si="0"/>
        <v>95.13475593156451</v>
      </c>
      <c r="I57" s="30"/>
      <c r="J57" s="30"/>
    </row>
    <row r="58" spans="7:10" ht="20.25" customHeight="1">
      <c r="G58" s="62"/>
      <c r="I58" s="34"/>
      <c r="J58" s="60"/>
    </row>
    <row r="59" spans="7:10" ht="21.75" customHeight="1">
      <c r="G59" s="37"/>
      <c r="I59" s="38"/>
      <c r="J59" s="60"/>
    </row>
    <row r="60" ht="12.75">
      <c r="G60" s="37"/>
    </row>
  </sheetData>
  <sheetProtection/>
  <mergeCells count="5">
    <mergeCell ref="A6:H6"/>
    <mergeCell ref="B1:D1"/>
    <mergeCell ref="B3:D3"/>
    <mergeCell ref="A5:D5"/>
    <mergeCell ref="A2:H2"/>
  </mergeCells>
  <printOptions/>
  <pageMargins left="0.51" right="0.38" top="0.6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2015-06-22T11:08:45Z</cp:lastPrinted>
  <dcterms:created xsi:type="dcterms:W3CDTF">1996-10-08T23:32:33Z</dcterms:created>
  <dcterms:modified xsi:type="dcterms:W3CDTF">2015-06-22T11:09:41Z</dcterms:modified>
  <cp:category/>
  <cp:version/>
  <cp:contentType/>
  <cp:contentStatus/>
</cp:coreProperties>
</file>