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7.2012  г (6 мес) (3)" sheetId="1" r:id="rId1"/>
    <sheet name="01.07.2012  г (6 мес) (2)" sheetId="2" r:id="rId2"/>
    <sheet name="01.04.2012  г (1кв)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<sst xmlns="http://schemas.openxmlformats.org/spreadsheetml/2006/main" count="255" uniqueCount="84">
  <si>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</si>
  <si>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</si>
  <si>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</si>
  <si>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</si>
  <si>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</si>
  <si>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</si>
  <si>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</si>
  <si>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</si>
  <si>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</si>
  <si>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</si>
  <si>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</si>
  <si>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</si>
  <si>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</si>
  <si>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</si>
  <si>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</si>
  <si>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</si>
  <si>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</si>
  <si>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</si>
  <si>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</si>
  <si>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</si>
  <si>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</si>
  <si>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</si>
  <si>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</si>
  <si>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</si>
  <si>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</si>
  <si>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</si>
  <si>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</si>
  <si>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</si>
  <si>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</si>
  <si>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</si>
  <si>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</si>
  <si>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</si>
  <si>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</si>
  <si>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>Субвенции бюджетам на осуществ полномочий  земельным вопросам</t>
  </si>
  <si>
    <t xml:space="preserve">                             Приложение № 2</t>
  </si>
  <si>
    <t>1 11 05035 10 0000 120</t>
  </si>
  <si>
    <t>Транспортный налог</t>
  </si>
  <si>
    <t>1 06 00000 00 0000 110</t>
  </si>
  <si>
    <t xml:space="preserve"> 1 11 09045 10 0000 120</t>
  </si>
  <si>
    <t>1 14 00000 00 0000 430</t>
  </si>
  <si>
    <t>Доходы от продажи земельных участков, государственная   собственность  на которые  в пределах поселения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</si>
  <si>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</si>
  <si>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</si>
  <si>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</si>
  <si>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</si>
  <si>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</si>
  <si>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</si>
  <si>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>Дотации от других бюджетов бюджетной системы Российской Федерации(Обл)</t>
  </si>
  <si>
    <t>Дотации от других бюджетов бюджетной системы Российской Федерации(ГМР)</t>
  </si>
  <si>
    <t xml:space="preserve">   202 04 999  91 0000 151</t>
  </si>
  <si>
    <t>2 02 02999 10 0000 151</t>
  </si>
  <si>
    <t>Прочие  субсидии бюджетам</t>
  </si>
  <si>
    <t>(отк +,-)</t>
  </si>
  <si>
    <t>Субвенции бюджетам на выполнение передаваемых полномочий субъектов Российской Федерации</t>
  </si>
  <si>
    <t>202 03 02 410 0000 151</t>
  </si>
  <si>
    <t>доходов   в бюджет  Рождественского сельского поселения   за 1 квартал   2012г</t>
  </si>
  <si>
    <t xml:space="preserve">      % выполнения  к плану          1 кварт     2012г</t>
  </si>
  <si>
    <t xml:space="preserve">      % выполнения  к плану    за год    2012</t>
  </si>
  <si>
    <r>
      <t>№              о т " 19 " апреля     2012г</t>
    </r>
    <r>
      <rPr>
        <sz val="10"/>
        <rFont val="Times New Roman"/>
        <family val="1"/>
      </rPr>
      <t>.</t>
    </r>
  </si>
  <si>
    <r>
      <t xml:space="preserve">   План на  </t>
    </r>
    <r>
      <rPr>
        <b/>
        <sz val="10"/>
        <rFont val="Times New Roman"/>
        <family val="1"/>
      </rPr>
      <t>2012</t>
    </r>
    <r>
      <rPr>
        <sz val="10"/>
        <rFont val="Times New Roman"/>
        <family val="1"/>
      </rPr>
      <t xml:space="preserve"> год</t>
    </r>
  </si>
  <si>
    <r>
      <t xml:space="preserve">   План на        </t>
    </r>
    <r>
      <rPr>
        <b/>
        <sz val="10"/>
        <rFont val="Times New Roman"/>
        <family val="1"/>
      </rPr>
      <t xml:space="preserve">1 кв  2012 </t>
    </r>
    <r>
      <rPr>
        <sz val="10"/>
        <rFont val="Times New Roman"/>
        <family val="1"/>
      </rPr>
      <t>год</t>
    </r>
  </si>
  <si>
    <r>
      <t xml:space="preserve">Исполнено </t>
    </r>
    <r>
      <rPr>
        <b/>
        <sz val="10"/>
        <rFont val="Times New Roman"/>
        <family val="1"/>
      </rPr>
      <t>за1 кв 2012</t>
    </r>
    <r>
      <rPr>
        <sz val="10"/>
        <rFont val="Times New Roman"/>
        <family val="1"/>
      </rPr>
      <t>г                 тыс руб</t>
    </r>
  </si>
  <si>
    <t>1 06 04 0 11 02 1 000 110</t>
  </si>
  <si>
    <t>1 11 05000 10 0000 120</t>
  </si>
  <si>
    <t>1 11 05013 10 0000 120</t>
  </si>
  <si>
    <t>1 11 0904 51 00111  120</t>
  </si>
  <si>
    <t>113 01995 10  000 0130</t>
  </si>
  <si>
    <t>1 14 060143 10 000 430</t>
  </si>
  <si>
    <t>1 17 0505010 0516 180</t>
  </si>
  <si>
    <t>1 17 0505010 0517 180</t>
  </si>
  <si>
    <t xml:space="preserve">   202 03024 10 0000 151</t>
  </si>
  <si>
    <t>2 02 03 151 1 0000 151</t>
  </si>
  <si>
    <t>Невыясненные поступления, зачисляемые в бюджет поселения</t>
  </si>
  <si>
    <t>117 01 05 010 0000 180</t>
  </si>
  <si>
    <t xml:space="preserve">                              Поступление </t>
  </si>
  <si>
    <t>доходов   в бюджет  Рождественского сельского поселения   за 6 месяцев   2012г</t>
  </si>
  <si>
    <r>
      <t xml:space="preserve">Исполнено </t>
    </r>
    <r>
      <rPr>
        <b/>
        <sz val="10"/>
        <rFont val="Times New Roman"/>
        <family val="1"/>
      </rPr>
      <t>за 6мес 2012</t>
    </r>
    <r>
      <rPr>
        <sz val="10"/>
        <rFont val="Times New Roman"/>
        <family val="1"/>
      </rPr>
      <t>г                 тыс руб</t>
    </r>
  </si>
  <si>
    <r>
      <t xml:space="preserve">   План на      6 мес </t>
    </r>
    <r>
      <rPr>
        <b/>
        <sz val="10"/>
        <rFont val="Times New Roman"/>
        <family val="1"/>
      </rPr>
      <t xml:space="preserve">  2012 </t>
    </r>
    <r>
      <rPr>
        <sz val="10"/>
        <rFont val="Times New Roman"/>
        <family val="1"/>
      </rPr>
      <t>год</t>
    </r>
  </si>
  <si>
    <t>1 14 0205310 000 430</t>
  </si>
  <si>
    <t>Доходы от реализации иного имущества</t>
  </si>
  <si>
    <r>
      <t>№              о т " 16 " августа    2012г</t>
    </r>
    <r>
      <rPr>
        <sz val="10"/>
        <rFont val="Times New Roman"/>
        <family val="1"/>
      </rPr>
      <t>.</t>
    </r>
  </si>
  <si>
    <t xml:space="preserve">      % выполнения  к плану 6 мес     2012г</t>
  </si>
  <si>
    <t xml:space="preserve">      % выполнения  к плану     2012г</t>
  </si>
  <si>
    <r>
      <t>№     27         о т " 16 " августа    2012г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</si>
</sst>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3" borderId="10" xfId="0" applyNumberFormat="1" applyFont="1" applyFill="1" applyBorder="1" applyAlignment="1">
      <alignment horizontal="right" vertical="distributed"/>
    </xf>
    <xf numFmtId="176" fontId="1" fillId="3" borderId="10" xfId="0" applyNumberFormat="1" applyFont="1" applyFill="1" applyBorder="1" applyAlignment="1">
      <alignment horizontal="right" vertical="distributed"/>
    </xf>
    <xf numFmtId="0" fontId="2" fillId="3" borderId="10" xfId="0" applyFont="1" applyFill="1" applyBorder="1" applyAlignment="1">
      <alignment horizontal="right" vertical="distributed"/>
    </xf>
    <xf numFmtId="0" fontId="1" fillId="3" borderId="10" xfId="0" applyFont="1" applyFill="1" applyBorder="1" applyAlignment="1">
      <alignment horizontal="right" vertical="distributed"/>
    </xf>
    <xf numFmtId="0" fontId="4" fillId="3" borderId="10" xfId="0" applyFont="1" applyFill="1" applyBorder="1" applyAlignment="1">
      <alignment horizontal="right" vertical="distributed"/>
    </xf>
    <xf numFmtId="0" fontId="1" fillId="3" borderId="11" xfId="0" applyFont="1" applyFill="1" applyBorder="1" applyAlignment="1">
      <alignment horizontal="right" vertical="distributed"/>
    </xf>
    <xf numFmtId="176" fontId="2" fillId="3" borderId="6" xfId="0" applyNumberFormat="1" applyFont="1" applyFill="1" applyBorder="1" applyAlignment="1">
      <alignment horizontal="right" vertical="distributed"/>
    </xf>
    <xf numFmtId="176" fontId="2" fillId="5" borderId="10" xfId="0" applyNumberFormat="1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right" vertical="distributed"/>
    </xf>
    <xf numFmtId="0" fontId="4" fillId="5" borderId="5" xfId="0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8" borderId="5" xfId="0" applyFill="1" applyBorder="1" applyAlignment="1">
      <alignment/>
    </xf>
    <xf numFmtId="0" fontId="1" fillId="3" borderId="12" xfId="0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176" fontId="1" fillId="5" borderId="5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distributed"/>
    </xf>
    <xf numFmtId="176" fontId="4" fillId="5" borderId="10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/>
    </xf>
    <xf numFmtId="176" fontId="7" fillId="3" borderId="10" xfId="0" applyNumberFormat="1" applyFont="1" applyFill="1" applyBorder="1" applyAlignment="1">
      <alignment horizontal="right" vertical="distributed"/>
    </xf>
    <xf numFmtId="176" fontId="8" fillId="3" borderId="10" xfId="0" applyNumberFormat="1" applyFont="1" applyFill="1" applyBorder="1" applyAlignment="1">
      <alignment horizontal="right" vertical="distributed"/>
    </xf>
    <xf numFmtId="0" fontId="7" fillId="3" borderId="10" xfId="0" applyFont="1" applyFill="1" applyBorder="1" applyAlignment="1">
      <alignment horizontal="right" vertical="distributed"/>
    </xf>
    <xf numFmtId="0" fontId="8" fillId="3" borderId="10" xfId="0" applyFont="1" applyFill="1" applyBorder="1" applyAlignment="1">
      <alignment horizontal="right" vertical="distributed"/>
    </xf>
    <xf numFmtId="0" fontId="8" fillId="3" borderId="5" xfId="0" applyFont="1" applyFill="1" applyBorder="1" applyAlignment="1">
      <alignment horizontal="right" vertical="distributed"/>
    </xf>
    <xf numFmtId="0" fontId="8" fillId="3" borderId="12" xfId="0" applyFont="1" applyFill="1" applyBorder="1" applyAlignment="1">
      <alignment horizontal="right" vertical="distributed"/>
    </xf>
    <xf numFmtId="0" fontId="2" fillId="9" borderId="10" xfId="0" applyFont="1" applyFill="1" applyBorder="1" applyAlignment="1">
      <alignment horizontal="right" vertical="distributed"/>
    </xf>
    <xf numFmtId="0" fontId="2" fillId="0" borderId="10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B3" sqref="B3:D3"/>
    </sheetView>
  </sheetViews>
  <sheetFormatPr defaultColWidth="9.140625" defaultRowHeight="12.75"/>
  <cols>
    <col min="1" max="1" width="20.8515625" style="0" customWidth="1"/>
    <col min="2" max="2" width="30.28125" style="0" customWidth="1"/>
    <col min="3" max="3" width="0.13671875" style="0" customWidth="1"/>
    <col min="4" max="4" width="13.57421875" style="0" customWidth="1"/>
    <col min="5" max="5" width="11.140625" style="0" hidden="1" customWidth="1"/>
    <col min="6" max="6" width="11.00390625" style="0" hidden="1" customWidth="1"/>
    <col min="7" max="7" width="12.140625" style="0" customWidth="1"/>
    <col min="8" max="8" width="11.140625" style="0" customWidth="1"/>
    <col min="9" max="9" width="7.140625" style="0" hidden="1" customWidth="1"/>
    <col min="10" max="10" width="11.57421875" style="0" hidden="1" customWidth="1"/>
  </cols>
  <sheetData>
    <row r="1" spans="1:6" ht="12.75">
      <c r="A1" s="1"/>
      <c r="B1" s="96" t="s">
        <v>34</v>
      </c>
      <c r="C1" s="96"/>
      <c r="D1" s="96"/>
      <c r="E1" s="2"/>
      <c r="F1" s="2"/>
    </row>
    <row r="2" spans="1:6" ht="12.75">
      <c r="A2" s="96" t="s">
        <v>0</v>
      </c>
      <c r="B2" s="96"/>
      <c r="C2" s="96"/>
      <c r="D2" s="96"/>
      <c r="E2" s="2"/>
      <c r="F2" s="2"/>
    </row>
    <row r="3" spans="1:6" ht="12.75">
      <c r="A3" s="1"/>
      <c r="B3" s="97" t="s">
        <v>83</v>
      </c>
      <c r="C3" s="97"/>
      <c r="D3" s="96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95" t="s">
        <v>74</v>
      </c>
      <c r="B5" s="95"/>
      <c r="C5" s="95"/>
      <c r="D5" s="95"/>
      <c r="E5" s="77"/>
      <c r="F5" s="77"/>
      <c r="G5" s="78"/>
      <c r="H5" s="78"/>
    </row>
    <row r="6" spans="1:8" ht="21.75" customHeight="1" thickBot="1">
      <c r="A6" s="95" t="s">
        <v>75</v>
      </c>
      <c r="B6" s="95"/>
      <c r="C6" s="95"/>
      <c r="D6" s="95"/>
      <c r="E6" s="95"/>
      <c r="F6" s="95"/>
      <c r="G6" s="95"/>
      <c r="H6" s="95"/>
    </row>
    <row r="7" spans="1:10" ht="67.5" customHeight="1" thickBot="1">
      <c r="A7" s="16" t="s">
        <v>1</v>
      </c>
      <c r="B7" s="15" t="s">
        <v>2</v>
      </c>
      <c r="C7" s="13" t="s">
        <v>52</v>
      </c>
      <c r="D7" s="28" t="s">
        <v>59</v>
      </c>
      <c r="E7" s="28" t="s">
        <v>46</v>
      </c>
      <c r="F7" s="28" t="s">
        <v>77</v>
      </c>
      <c r="G7" s="14" t="s">
        <v>76</v>
      </c>
      <c r="H7" s="22" t="s">
        <v>82</v>
      </c>
      <c r="I7" s="47"/>
      <c r="J7" s="22" t="s">
        <v>57</v>
      </c>
    </row>
    <row r="8" spans="1:10" ht="21" customHeight="1">
      <c r="A8" s="4" t="s">
        <v>3</v>
      </c>
      <c r="B8" s="5" t="s">
        <v>4</v>
      </c>
      <c r="C8" s="62"/>
      <c r="D8" s="29">
        <f>D9+D11+D14+D16</f>
        <v>9031.8</v>
      </c>
      <c r="E8" s="29">
        <f>E9+E11+E14+E16</f>
        <v>5861.799999999999</v>
      </c>
      <c r="F8" s="29">
        <f>F9+F11+F14+F16</f>
        <v>2860.7</v>
      </c>
      <c r="G8" s="29">
        <f>G9+G11+G14+G16</f>
        <v>4263.6</v>
      </c>
      <c r="H8" s="30">
        <f>G8/D8*100</f>
        <v>47.20653690294294</v>
      </c>
      <c r="I8" s="48"/>
      <c r="J8" s="48"/>
    </row>
    <row r="9" spans="1:10" ht="12.75">
      <c r="A9" s="6" t="s">
        <v>5</v>
      </c>
      <c r="B9" s="7" t="s">
        <v>6</v>
      </c>
      <c r="C9" s="63"/>
      <c r="D9" s="31">
        <f>D10</f>
        <v>1999.2</v>
      </c>
      <c r="E9" s="31">
        <f>E10</f>
        <v>1979.8</v>
      </c>
      <c r="F9" s="87">
        <f>F10</f>
        <v>956.6</v>
      </c>
      <c r="G9" s="38">
        <f>G10</f>
        <v>1217.4</v>
      </c>
      <c r="H9" s="30">
        <f aca="true" t="shared" si="0" ref="H9:H53">G9/D9*100</f>
        <v>60.89435774309724</v>
      </c>
      <c r="I9" s="48"/>
      <c r="J9" s="48"/>
    </row>
    <row r="10" spans="1:10" ht="24.75" customHeight="1">
      <c r="A10" s="8" t="s">
        <v>7</v>
      </c>
      <c r="B10" s="9" t="s">
        <v>8</v>
      </c>
      <c r="C10" s="64"/>
      <c r="D10" s="32">
        <v>1999.2</v>
      </c>
      <c r="E10" s="32">
        <v>1979.8</v>
      </c>
      <c r="F10" s="88">
        <v>956.6</v>
      </c>
      <c r="G10" s="39">
        <v>1217.4</v>
      </c>
      <c r="H10" s="30">
        <f t="shared" si="0"/>
        <v>60.89435774309724</v>
      </c>
      <c r="I10" s="49"/>
      <c r="J10" s="80"/>
    </row>
    <row r="11" spans="1:10" ht="12.75">
      <c r="A11" s="6" t="s">
        <v>10</v>
      </c>
      <c r="B11" s="7" t="s">
        <v>11</v>
      </c>
      <c r="C11" s="63"/>
      <c r="D11" s="33">
        <f>D12+D13</f>
        <v>5331</v>
      </c>
      <c r="E11" s="33">
        <f>E12+E13</f>
        <v>2043.6</v>
      </c>
      <c r="F11" s="33">
        <f>F12+F13</f>
        <v>1063.5</v>
      </c>
      <c r="G11" s="40">
        <f>G12+G13</f>
        <v>2579.8</v>
      </c>
      <c r="H11" s="30">
        <f t="shared" si="0"/>
        <v>48.39242168448696</v>
      </c>
      <c r="I11" s="48"/>
      <c r="J11" s="48"/>
    </row>
    <row r="12" spans="1:10" ht="18.75" customHeight="1">
      <c r="A12" s="8" t="s">
        <v>28</v>
      </c>
      <c r="B12" s="9" t="s">
        <v>12</v>
      </c>
      <c r="C12" s="64"/>
      <c r="D12" s="34">
        <v>520</v>
      </c>
      <c r="E12" s="34">
        <v>43.6</v>
      </c>
      <c r="F12" s="90">
        <v>62.5</v>
      </c>
      <c r="G12" s="41">
        <v>249.9</v>
      </c>
      <c r="H12" s="30">
        <f t="shared" si="0"/>
        <v>48.05769230769231</v>
      </c>
      <c r="I12" s="50"/>
      <c r="J12" s="81"/>
    </row>
    <row r="13" spans="1:10" ht="23.25" customHeight="1">
      <c r="A13" s="6" t="s">
        <v>29</v>
      </c>
      <c r="B13" s="9" t="s">
        <v>13</v>
      </c>
      <c r="C13" s="64"/>
      <c r="D13" s="34">
        <v>4811</v>
      </c>
      <c r="E13" s="34">
        <v>2000</v>
      </c>
      <c r="F13" s="90">
        <v>1001</v>
      </c>
      <c r="G13" s="41">
        <v>2329.9</v>
      </c>
      <c r="H13" s="30">
        <f t="shared" si="0"/>
        <v>48.42860112242777</v>
      </c>
      <c r="I13" s="50"/>
      <c r="J13" s="81"/>
    </row>
    <row r="14" spans="1:10" ht="25.5" customHeight="1">
      <c r="A14" s="6" t="s">
        <v>44</v>
      </c>
      <c r="B14" s="12" t="s">
        <v>9</v>
      </c>
      <c r="C14" s="65"/>
      <c r="D14" s="31">
        <v>0.6</v>
      </c>
      <c r="E14" s="31">
        <v>0.6</v>
      </c>
      <c r="F14" s="87">
        <v>0.6</v>
      </c>
      <c r="G14" s="42">
        <v>0</v>
      </c>
      <c r="H14" s="30">
        <f t="shared" si="0"/>
        <v>0</v>
      </c>
      <c r="I14" s="48"/>
      <c r="J14" s="48"/>
    </row>
    <row r="15" spans="1:10" ht="20.25" customHeight="1">
      <c r="A15" s="6" t="s">
        <v>44</v>
      </c>
      <c r="B15" s="9" t="s">
        <v>9</v>
      </c>
      <c r="C15" s="64"/>
      <c r="D15" s="32">
        <v>0.6</v>
      </c>
      <c r="E15" s="32">
        <v>0.6</v>
      </c>
      <c r="F15" s="88">
        <v>0.6</v>
      </c>
      <c r="G15" s="42">
        <v>0</v>
      </c>
      <c r="H15" s="30">
        <f t="shared" si="0"/>
        <v>0</v>
      </c>
      <c r="I15" s="48"/>
      <c r="J15" s="48"/>
    </row>
    <row r="16" spans="1:10" ht="24" customHeight="1">
      <c r="A16" s="6" t="s">
        <v>37</v>
      </c>
      <c r="B16" s="7" t="s">
        <v>36</v>
      </c>
      <c r="C16" s="63">
        <v>250</v>
      </c>
      <c r="D16" s="31">
        <f>D17</f>
        <v>1701</v>
      </c>
      <c r="E16" s="31">
        <f>E17</f>
        <v>1837.8</v>
      </c>
      <c r="F16" s="31">
        <f>F17</f>
        <v>840</v>
      </c>
      <c r="G16" s="40">
        <v>466.4</v>
      </c>
      <c r="H16" s="30">
        <f t="shared" si="0"/>
        <v>27.419165196942973</v>
      </c>
      <c r="I16" s="48"/>
      <c r="J16" s="48"/>
    </row>
    <row r="17" spans="1:10" ht="24" customHeight="1">
      <c r="A17" s="8" t="s">
        <v>62</v>
      </c>
      <c r="B17" s="9" t="s">
        <v>36</v>
      </c>
      <c r="C17" s="59">
        <v>250</v>
      </c>
      <c r="D17" s="32">
        <v>1701</v>
      </c>
      <c r="E17" s="32">
        <v>1837.8</v>
      </c>
      <c r="F17" s="88">
        <v>840</v>
      </c>
      <c r="G17" s="42">
        <v>466.4</v>
      </c>
      <c r="H17" s="30">
        <f t="shared" si="0"/>
        <v>27.419165196942973</v>
      </c>
      <c r="I17" s="51"/>
      <c r="J17" s="81"/>
    </row>
    <row r="18" spans="1:10" ht="48" customHeight="1">
      <c r="A18" s="6" t="s">
        <v>14</v>
      </c>
      <c r="B18" s="18" t="s">
        <v>15</v>
      </c>
      <c r="C18" s="66"/>
      <c r="D18" s="33">
        <f>D19+D22+D25</f>
        <v>1840</v>
      </c>
      <c r="E18" s="33">
        <f>E19+E22+E25</f>
        <v>1700</v>
      </c>
      <c r="F18" s="33">
        <f>F19+F22+F25</f>
        <v>840</v>
      </c>
      <c r="G18" s="33">
        <f>G19+G22+G25</f>
        <v>940.1</v>
      </c>
      <c r="H18" s="30">
        <f t="shared" si="0"/>
        <v>51.09239130434783</v>
      </c>
      <c r="I18" s="48"/>
      <c r="J18" s="48"/>
    </row>
    <row r="19" spans="1:10" ht="47.25" customHeight="1">
      <c r="A19" s="8" t="s">
        <v>63</v>
      </c>
      <c r="B19" s="17" t="s">
        <v>16</v>
      </c>
      <c r="C19" s="67"/>
      <c r="D19" s="33">
        <f>D20+D21</f>
        <v>1200</v>
      </c>
      <c r="E19" s="33">
        <f>E20+E21</f>
        <v>1300</v>
      </c>
      <c r="F19" s="89">
        <f>F20+F21</f>
        <v>550</v>
      </c>
      <c r="G19" s="94">
        <f>G20+G21</f>
        <v>707.9000000000001</v>
      </c>
      <c r="H19" s="30">
        <f t="shared" si="0"/>
        <v>58.991666666666674</v>
      </c>
      <c r="I19" s="48"/>
      <c r="J19" s="48"/>
    </row>
    <row r="20" spans="1:10" ht="36.75" customHeight="1">
      <c r="A20" s="8" t="s">
        <v>64</v>
      </c>
      <c r="B20" s="17" t="s">
        <v>32</v>
      </c>
      <c r="C20" s="75">
        <v>300</v>
      </c>
      <c r="D20" s="34">
        <v>900</v>
      </c>
      <c r="E20" s="34">
        <v>1000</v>
      </c>
      <c r="F20" s="90">
        <v>400</v>
      </c>
      <c r="G20" s="43">
        <v>631.2</v>
      </c>
      <c r="H20" s="30">
        <f t="shared" si="0"/>
        <v>70.13333333333334</v>
      </c>
      <c r="I20" s="52"/>
      <c r="J20" s="80"/>
    </row>
    <row r="21" spans="1:10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90">
        <v>150</v>
      </c>
      <c r="G21" s="41">
        <v>76.7</v>
      </c>
      <c r="H21" s="30">
        <f t="shared" si="0"/>
        <v>25.566666666666666</v>
      </c>
      <c r="I21" s="49"/>
      <c r="J21" s="80"/>
    </row>
    <row r="22" spans="1:10" ht="37.5" customHeight="1">
      <c r="A22" s="8" t="s">
        <v>38</v>
      </c>
      <c r="B22" s="9" t="s">
        <v>17</v>
      </c>
      <c r="C22" s="70">
        <v>50</v>
      </c>
      <c r="D22" s="34">
        <v>340</v>
      </c>
      <c r="E22" s="34">
        <v>100</v>
      </c>
      <c r="F22" s="90">
        <v>140</v>
      </c>
      <c r="G22" s="43">
        <v>63.3</v>
      </c>
      <c r="H22" s="30">
        <f t="shared" si="0"/>
        <v>18.61764705882353</v>
      </c>
      <c r="I22" s="52"/>
      <c r="J22" s="80"/>
    </row>
    <row r="23" spans="1:10" ht="37.5" customHeight="1" hidden="1">
      <c r="A23" s="8"/>
      <c r="B23" s="9"/>
      <c r="C23" s="70"/>
      <c r="D23" s="34"/>
      <c r="E23" s="34"/>
      <c r="F23" s="90"/>
      <c r="G23" s="43"/>
      <c r="H23" s="30" t="e">
        <f t="shared" si="0"/>
        <v>#DIV/0!</v>
      </c>
      <c r="I23" s="52"/>
      <c r="J23" s="80"/>
    </row>
    <row r="24" spans="1:10" ht="35.25" customHeight="1" hidden="1">
      <c r="A24" s="26" t="s">
        <v>65</v>
      </c>
      <c r="B24" s="27" t="s">
        <v>43</v>
      </c>
      <c r="C24" s="60"/>
      <c r="D24" s="35">
        <v>300</v>
      </c>
      <c r="E24" s="35">
        <v>300</v>
      </c>
      <c r="F24" s="90">
        <v>150</v>
      </c>
      <c r="G24" s="44">
        <v>168.9</v>
      </c>
      <c r="H24" s="30">
        <f t="shared" si="0"/>
        <v>56.300000000000004</v>
      </c>
      <c r="I24" s="48"/>
      <c r="J24" s="48"/>
    </row>
    <row r="25" spans="1:10" ht="35.25" customHeight="1">
      <c r="A25" s="26" t="s">
        <v>65</v>
      </c>
      <c r="B25" s="27" t="s">
        <v>43</v>
      </c>
      <c r="C25" s="60"/>
      <c r="D25" s="35">
        <v>300</v>
      </c>
      <c r="E25" s="35">
        <v>300</v>
      </c>
      <c r="F25" s="90">
        <v>150</v>
      </c>
      <c r="G25" s="44">
        <v>168.9</v>
      </c>
      <c r="H25" s="30">
        <f t="shared" si="0"/>
        <v>56.300000000000004</v>
      </c>
      <c r="I25" s="48"/>
      <c r="J25" s="48"/>
    </row>
    <row r="26" spans="1:10" ht="36.75" customHeight="1">
      <c r="A26" s="6" t="s">
        <v>66</v>
      </c>
      <c r="B26" s="7" t="s">
        <v>18</v>
      </c>
      <c r="C26" s="63"/>
      <c r="D26" s="33">
        <f>D29+D33</f>
        <v>380</v>
      </c>
      <c r="E26" s="33">
        <f>E29+E33</f>
        <v>760</v>
      </c>
      <c r="F26" s="33">
        <f>F29+F33</f>
        <v>190</v>
      </c>
      <c r="G26" s="33">
        <f>G29+G33</f>
        <v>132.9</v>
      </c>
      <c r="H26" s="30">
        <f t="shared" si="0"/>
        <v>34.973684210526315</v>
      </c>
      <c r="I26" s="48"/>
      <c r="J26" s="48"/>
    </row>
    <row r="27" spans="1:10" ht="39.75" customHeight="1" hidden="1">
      <c r="A27" s="26"/>
      <c r="B27" s="27"/>
      <c r="C27" s="68"/>
      <c r="D27" s="35"/>
      <c r="E27" s="35"/>
      <c r="F27" s="90"/>
      <c r="G27" s="44"/>
      <c r="H27" s="30" t="e">
        <f t="shared" si="0"/>
        <v>#DIV/0!</v>
      </c>
      <c r="I27" s="48"/>
      <c r="J27" s="48"/>
    </row>
    <row r="28" spans="1:10" ht="39.75" customHeight="1" hidden="1">
      <c r="A28" s="26" t="s">
        <v>65</v>
      </c>
      <c r="B28" s="27" t="s">
        <v>43</v>
      </c>
      <c r="C28" s="60"/>
      <c r="D28" s="35">
        <v>300</v>
      </c>
      <c r="E28" s="35">
        <v>300</v>
      </c>
      <c r="F28" s="90">
        <v>150</v>
      </c>
      <c r="G28" s="44">
        <v>168.9</v>
      </c>
      <c r="H28" s="30">
        <f t="shared" si="0"/>
        <v>56.300000000000004</v>
      </c>
      <c r="I28" s="48"/>
      <c r="J28" s="48"/>
    </row>
    <row r="29" spans="1:10" ht="43.5" customHeight="1">
      <c r="A29" s="84">
        <v>1.13019950100516E+17</v>
      </c>
      <c r="B29" s="27" t="s">
        <v>19</v>
      </c>
      <c r="C29" s="60">
        <v>-100</v>
      </c>
      <c r="D29" s="34">
        <v>180</v>
      </c>
      <c r="E29" s="34">
        <v>380</v>
      </c>
      <c r="F29" s="90">
        <v>90</v>
      </c>
      <c r="G29" s="41">
        <v>11.2</v>
      </c>
      <c r="H29" s="30">
        <f t="shared" si="0"/>
        <v>6.222222222222222</v>
      </c>
      <c r="I29" s="49"/>
      <c r="J29" s="80"/>
    </row>
    <row r="30" spans="1:10" ht="1.5" customHeight="1" hidden="1">
      <c r="A30" s="6"/>
      <c r="B30" s="7"/>
      <c r="C30" s="63"/>
      <c r="D30" s="33"/>
      <c r="E30" s="33"/>
      <c r="F30" s="89"/>
      <c r="G30" s="40"/>
      <c r="H30" s="30" t="e">
        <f t="shared" si="0"/>
        <v>#DIV/0!</v>
      </c>
      <c r="I30" s="48"/>
      <c r="J30" s="80"/>
    </row>
    <row r="31" spans="1:12" ht="35.25" customHeight="1" hidden="1">
      <c r="A31" s="26"/>
      <c r="B31" s="27"/>
      <c r="C31" s="68"/>
      <c r="D31" s="35"/>
      <c r="E31" s="35"/>
      <c r="F31" s="90"/>
      <c r="G31" s="86"/>
      <c r="H31" s="30" t="e">
        <f t="shared" si="0"/>
        <v>#DIV/0!</v>
      </c>
      <c r="I31" s="48"/>
      <c r="J31" s="80"/>
      <c r="K31" s="25"/>
      <c r="L31" s="25"/>
    </row>
    <row r="32" spans="1:12" ht="35.25" customHeight="1" hidden="1">
      <c r="A32" s="26"/>
      <c r="B32" s="27"/>
      <c r="C32" s="68"/>
      <c r="D32" s="35"/>
      <c r="E32" s="35"/>
      <c r="F32" s="90"/>
      <c r="G32" s="42"/>
      <c r="H32" s="30" t="e">
        <f t="shared" si="0"/>
        <v>#DIV/0!</v>
      </c>
      <c r="I32" s="48"/>
      <c r="J32" s="80"/>
      <c r="K32" s="25"/>
      <c r="L32" s="25"/>
    </row>
    <row r="33" spans="1:12" ht="35.25" customHeight="1">
      <c r="A33" s="84">
        <v>1.13019950100517E+17</v>
      </c>
      <c r="B33" s="27" t="s">
        <v>19</v>
      </c>
      <c r="C33" s="60">
        <v>-100</v>
      </c>
      <c r="D33" s="34">
        <v>200</v>
      </c>
      <c r="E33" s="34">
        <v>380</v>
      </c>
      <c r="F33" s="90">
        <v>100</v>
      </c>
      <c r="G33" s="41">
        <v>121.7</v>
      </c>
      <c r="H33" s="30">
        <f t="shared" si="0"/>
        <v>60.85</v>
      </c>
      <c r="I33" s="48"/>
      <c r="J33" s="80"/>
      <c r="K33" s="25"/>
      <c r="L33" s="25"/>
    </row>
    <row r="34" spans="1:12" ht="35.25" customHeight="1">
      <c r="A34" s="6" t="s">
        <v>39</v>
      </c>
      <c r="B34" s="21" t="s">
        <v>45</v>
      </c>
      <c r="C34" s="69"/>
      <c r="D34" s="33">
        <f>D36</f>
        <v>500</v>
      </c>
      <c r="E34" s="33">
        <f>E36</f>
        <v>685.3</v>
      </c>
      <c r="F34" s="89">
        <v>200</v>
      </c>
      <c r="G34" s="40">
        <f>G35+G36</f>
        <v>317.5</v>
      </c>
      <c r="H34" s="30">
        <f t="shared" si="0"/>
        <v>63.5</v>
      </c>
      <c r="I34" s="48"/>
      <c r="J34" s="80"/>
      <c r="K34" s="25"/>
      <c r="L34" s="25"/>
    </row>
    <row r="35" spans="1:12" ht="27" customHeight="1">
      <c r="A35" s="8" t="s">
        <v>78</v>
      </c>
      <c r="B35" s="17" t="s">
        <v>79</v>
      </c>
      <c r="C35" s="69"/>
      <c r="D35" s="93"/>
      <c r="E35" s="93"/>
      <c r="F35" s="93"/>
      <c r="G35" s="40">
        <v>32.4</v>
      </c>
      <c r="H35" s="30"/>
      <c r="I35" s="48"/>
      <c r="J35" s="80"/>
      <c r="K35" s="25"/>
      <c r="L35" s="25"/>
    </row>
    <row r="36" spans="1:10" ht="38.25" customHeight="1">
      <c r="A36" s="8" t="s">
        <v>67</v>
      </c>
      <c r="B36" s="17" t="s">
        <v>40</v>
      </c>
      <c r="C36" s="75">
        <v>400</v>
      </c>
      <c r="D36" s="34">
        <v>500</v>
      </c>
      <c r="E36" s="34">
        <v>685.3</v>
      </c>
      <c r="F36" s="90">
        <v>200</v>
      </c>
      <c r="G36" s="42">
        <v>285.1</v>
      </c>
      <c r="H36" s="30">
        <f t="shared" si="0"/>
        <v>57.02</v>
      </c>
      <c r="I36" s="52"/>
      <c r="J36" s="80"/>
    </row>
    <row r="37" spans="1:10" ht="26.25" customHeight="1">
      <c r="A37" s="6" t="s">
        <v>20</v>
      </c>
      <c r="B37" s="7" t="s">
        <v>21</v>
      </c>
      <c r="C37" s="63"/>
      <c r="D37" s="33">
        <v>928.3</v>
      </c>
      <c r="E37" s="33">
        <f>E38+E39</f>
        <v>1355.2</v>
      </c>
      <c r="F37" s="89">
        <f>F38+F39</f>
        <v>528.3</v>
      </c>
      <c r="G37" s="31">
        <f>G38+G39+G40</f>
        <v>444.40000000000003</v>
      </c>
      <c r="H37" s="30">
        <f t="shared" si="0"/>
        <v>47.8724550253151</v>
      </c>
      <c r="I37" s="48"/>
      <c r="J37" s="48"/>
    </row>
    <row r="38" spans="1:10" ht="33.75" customHeight="1">
      <c r="A38" s="26" t="s">
        <v>68</v>
      </c>
      <c r="B38" s="27" t="s">
        <v>41</v>
      </c>
      <c r="C38" s="60">
        <v>-100</v>
      </c>
      <c r="D38" s="35">
        <v>740.3</v>
      </c>
      <c r="E38" s="35">
        <v>677.6</v>
      </c>
      <c r="F38" s="90">
        <v>443.3</v>
      </c>
      <c r="G38" s="45">
        <v>73.3</v>
      </c>
      <c r="H38" s="30">
        <f t="shared" si="0"/>
        <v>9.901391327840065</v>
      </c>
      <c r="I38" s="53"/>
      <c r="J38" s="53"/>
    </row>
    <row r="39" spans="1:10" ht="33.75" customHeight="1">
      <c r="A39" s="26" t="s">
        <v>69</v>
      </c>
      <c r="B39" s="27" t="s">
        <v>41</v>
      </c>
      <c r="C39" s="60">
        <v>-100</v>
      </c>
      <c r="D39" s="35">
        <v>188</v>
      </c>
      <c r="E39" s="35">
        <v>677.6</v>
      </c>
      <c r="F39" s="90">
        <v>85</v>
      </c>
      <c r="G39" s="45">
        <v>65</v>
      </c>
      <c r="H39" s="30">
        <f t="shared" si="0"/>
        <v>34.57446808510639</v>
      </c>
      <c r="I39" s="53"/>
      <c r="J39" s="53"/>
    </row>
    <row r="40" spans="1:10" ht="33.75" customHeight="1">
      <c r="A40" s="26" t="s">
        <v>73</v>
      </c>
      <c r="B40" s="27" t="s">
        <v>72</v>
      </c>
      <c r="C40" s="60"/>
      <c r="D40" s="35"/>
      <c r="E40" s="35"/>
      <c r="F40" s="90"/>
      <c r="G40" s="85">
        <v>306.1</v>
      </c>
      <c r="H40" s="30"/>
      <c r="I40" s="53"/>
      <c r="J40" s="53"/>
    </row>
    <row r="41" spans="1:10" ht="29.25" customHeight="1">
      <c r="A41" s="6" t="s">
        <v>22</v>
      </c>
      <c r="B41" s="7" t="s">
        <v>23</v>
      </c>
      <c r="C41" s="63"/>
      <c r="D41" s="31">
        <f>D42+D45+D46+D47+D48+D51+D52</f>
        <v>9150.4</v>
      </c>
      <c r="E41" s="31">
        <f>E42+E45+E46+E47+E48+E51+E52</f>
        <v>8326</v>
      </c>
      <c r="F41" s="31">
        <f>F42+F45+F46+F47+F48+F51+F52</f>
        <v>4798.799999999999</v>
      </c>
      <c r="G41" s="31">
        <f>G42+G45+G46+G47+G48+G51+G52</f>
        <v>4699.9</v>
      </c>
      <c r="H41" s="30">
        <f t="shared" si="0"/>
        <v>51.36278195488722</v>
      </c>
      <c r="I41" s="48"/>
      <c r="J41" s="48"/>
    </row>
    <row r="42" spans="1:12" ht="44.25" customHeight="1">
      <c r="A42" s="8" t="s">
        <v>30</v>
      </c>
      <c r="B42" s="10" t="s">
        <v>47</v>
      </c>
      <c r="C42" s="70"/>
      <c r="D42" s="31">
        <v>7856.6</v>
      </c>
      <c r="E42" s="31">
        <v>7027.4</v>
      </c>
      <c r="F42" s="87">
        <v>3928.3</v>
      </c>
      <c r="G42" s="41">
        <v>3927.3</v>
      </c>
      <c r="H42" s="30">
        <f t="shared" si="0"/>
        <v>49.987271847873124</v>
      </c>
      <c r="I42" s="48"/>
      <c r="J42" s="48"/>
      <c r="K42" s="55"/>
      <c r="L42" s="55"/>
    </row>
    <row r="43" spans="1:10" ht="1.5" customHeight="1" hidden="1">
      <c r="A43" s="8"/>
      <c r="B43" s="17"/>
      <c r="C43" s="67"/>
      <c r="D43" s="33"/>
      <c r="E43" s="33"/>
      <c r="F43" s="89"/>
      <c r="G43" s="46"/>
      <c r="H43" s="30" t="e">
        <f t="shared" si="0"/>
        <v>#DIV/0!</v>
      </c>
      <c r="I43" s="48"/>
      <c r="J43" s="48"/>
    </row>
    <row r="44" spans="1:10" ht="1.5" customHeight="1" hidden="1">
      <c r="A44" s="8"/>
      <c r="B44" s="17"/>
      <c r="C44" s="67"/>
      <c r="D44" s="33"/>
      <c r="E44" s="33"/>
      <c r="F44" s="89"/>
      <c r="G44" s="46"/>
      <c r="H44" s="30" t="e">
        <f t="shared" si="0"/>
        <v>#DIV/0!</v>
      </c>
      <c r="I44" s="48"/>
      <c r="J44" s="48"/>
    </row>
    <row r="45" spans="1:10" ht="45" customHeight="1">
      <c r="A45" s="8" t="s">
        <v>30</v>
      </c>
      <c r="B45" s="10" t="s">
        <v>48</v>
      </c>
      <c r="C45" s="70"/>
      <c r="D45" s="31">
        <v>728.9</v>
      </c>
      <c r="E45" s="31">
        <v>1050.1</v>
      </c>
      <c r="F45" s="87">
        <v>339</v>
      </c>
      <c r="G45" s="61">
        <v>340</v>
      </c>
      <c r="H45" s="30">
        <f t="shared" si="0"/>
        <v>46.64563040197558</v>
      </c>
      <c r="I45" s="48"/>
      <c r="J45" s="48"/>
    </row>
    <row r="46" spans="1:10" ht="22.5" customHeight="1">
      <c r="A46" s="8" t="s">
        <v>50</v>
      </c>
      <c r="B46" s="10" t="s">
        <v>51</v>
      </c>
      <c r="C46" s="70"/>
      <c r="D46" s="32">
        <v>71.9</v>
      </c>
      <c r="E46" s="31"/>
      <c r="F46" s="88">
        <v>71.9</v>
      </c>
      <c r="G46" s="61"/>
      <c r="H46" s="30">
        <f t="shared" si="0"/>
        <v>0</v>
      </c>
      <c r="I46" s="48"/>
      <c r="J46" s="48"/>
    </row>
    <row r="47" spans="1:10" ht="40.5" customHeight="1">
      <c r="A47" s="8" t="s">
        <v>71</v>
      </c>
      <c r="B47" s="20" t="s">
        <v>31</v>
      </c>
      <c r="C47" s="71"/>
      <c r="D47" s="34">
        <v>290.4</v>
      </c>
      <c r="E47" s="34">
        <v>164.4</v>
      </c>
      <c r="F47" s="90">
        <v>290.4</v>
      </c>
      <c r="G47" s="46">
        <v>290.4</v>
      </c>
      <c r="H47" s="30">
        <f t="shared" si="0"/>
        <v>100</v>
      </c>
      <c r="I47" s="48"/>
      <c r="J47" s="48"/>
    </row>
    <row r="48" spans="1:10" ht="30.75" customHeight="1">
      <c r="A48" s="11" t="s">
        <v>70</v>
      </c>
      <c r="B48" s="17" t="s">
        <v>33</v>
      </c>
      <c r="C48" s="67"/>
      <c r="D48" s="34">
        <v>66.6</v>
      </c>
      <c r="E48" s="34">
        <v>66.6</v>
      </c>
      <c r="F48" s="90">
        <v>33.2</v>
      </c>
      <c r="G48" s="41">
        <v>33.2</v>
      </c>
      <c r="H48" s="30">
        <f t="shared" si="0"/>
        <v>49.84984984984986</v>
      </c>
      <c r="I48" s="48"/>
      <c r="J48" s="48"/>
    </row>
    <row r="49" spans="1:10" ht="36.75" customHeight="1" hidden="1" thickBot="1">
      <c r="A49" s="6" t="s">
        <v>24</v>
      </c>
      <c r="B49" s="18" t="s">
        <v>25</v>
      </c>
      <c r="C49" s="66"/>
      <c r="D49" s="33">
        <f>D50+D51</f>
        <v>126</v>
      </c>
      <c r="E49" s="33">
        <f>E50+E51</f>
        <v>17.5</v>
      </c>
      <c r="F49" s="89"/>
      <c r="G49" s="40">
        <f>G50+G51</f>
        <v>99</v>
      </c>
      <c r="H49" s="30">
        <f t="shared" si="0"/>
        <v>78.57142857142857</v>
      </c>
      <c r="I49" s="48"/>
      <c r="J49" s="48"/>
    </row>
    <row r="50" spans="1:10" ht="26.25" customHeight="1" hidden="1">
      <c r="A50" s="23"/>
      <c r="B50" s="24"/>
      <c r="C50" s="72"/>
      <c r="D50" s="34"/>
      <c r="E50" s="34"/>
      <c r="F50" s="90"/>
      <c r="G50" s="41"/>
      <c r="H50" s="30" t="e">
        <f t="shared" si="0"/>
        <v>#DIV/0!</v>
      </c>
      <c r="I50" s="48"/>
      <c r="J50" s="48"/>
    </row>
    <row r="51" spans="1:10" ht="36" customHeight="1">
      <c r="A51" s="11" t="s">
        <v>49</v>
      </c>
      <c r="B51" s="17" t="s">
        <v>42</v>
      </c>
      <c r="C51" s="75">
        <v>6</v>
      </c>
      <c r="D51" s="76">
        <v>126</v>
      </c>
      <c r="E51" s="36">
        <v>17.5</v>
      </c>
      <c r="F51" s="91">
        <v>126</v>
      </c>
      <c r="G51" s="83">
        <v>99</v>
      </c>
      <c r="H51" s="30">
        <f t="shared" si="0"/>
        <v>78.57142857142857</v>
      </c>
      <c r="I51" s="54"/>
      <c r="J51" s="54"/>
    </row>
    <row r="52" spans="1:10" ht="52.5" customHeight="1" thickBot="1">
      <c r="A52" s="79" t="s">
        <v>54</v>
      </c>
      <c r="B52" s="17" t="s">
        <v>53</v>
      </c>
      <c r="C52" s="73"/>
      <c r="D52" s="57">
        <v>10</v>
      </c>
      <c r="E52" s="57"/>
      <c r="F52" s="92">
        <v>10</v>
      </c>
      <c r="G52" s="58">
        <v>10</v>
      </c>
      <c r="H52" s="30">
        <f t="shared" si="0"/>
        <v>100</v>
      </c>
      <c r="I52" s="54"/>
      <c r="J52" s="54"/>
    </row>
    <row r="53" spans="1:10" ht="19.5" customHeight="1" thickBot="1">
      <c r="A53" s="3"/>
      <c r="B53" s="19" t="s">
        <v>26</v>
      </c>
      <c r="C53" s="74"/>
      <c r="D53" s="37">
        <f>D41+D37+D34+D26+D18+D8</f>
        <v>21830.5</v>
      </c>
      <c r="E53" s="37">
        <f>E41+E37+E34+E26+E18+E8</f>
        <v>18688.3</v>
      </c>
      <c r="F53" s="37">
        <f>F41+F37+F34+F26+F18+F8</f>
        <v>9417.8</v>
      </c>
      <c r="G53" s="37">
        <f>G41+G37+G34+G26+G18+G8</f>
        <v>10798.4</v>
      </c>
      <c r="H53" s="30">
        <f t="shared" si="0"/>
        <v>49.46473969904491</v>
      </c>
      <c r="I53" s="48"/>
      <c r="J53" s="48"/>
    </row>
    <row r="54" spans="9:10" ht="20.25" customHeight="1">
      <c r="I54" s="52"/>
      <c r="J54" s="82"/>
    </row>
    <row r="55" spans="7:10" ht="21.75" customHeight="1">
      <c r="G55" s="55"/>
      <c r="I55" s="56"/>
      <c r="J55" s="82"/>
    </row>
    <row r="56" ht="12.75">
      <c r="G56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1">
      <selection activeCell="G47" sqref="G47"/>
    </sheetView>
  </sheetViews>
  <sheetFormatPr defaultColWidth="9.140625" defaultRowHeight="12.75"/>
  <cols>
    <col min="1" max="1" width="20.8515625" style="0" customWidth="1"/>
    <col min="2" max="2" width="30.28125" style="0" customWidth="1"/>
    <col min="3" max="3" width="0.13671875" style="0" customWidth="1"/>
    <col min="4" max="4" width="11.140625" style="0" customWidth="1"/>
    <col min="5" max="5" width="11.140625" style="0" hidden="1" customWidth="1"/>
    <col min="6" max="6" width="11.00390625" style="0" customWidth="1"/>
    <col min="7" max="7" width="11.28125" style="0" customWidth="1"/>
    <col min="8" max="8" width="11.140625" style="0" customWidth="1"/>
    <col min="9" max="9" width="7.140625" style="0" hidden="1" customWidth="1"/>
    <col min="10" max="10" width="11.57421875" style="0" hidden="1" customWidth="1"/>
  </cols>
  <sheetData>
    <row r="1" spans="1:6" ht="12.75">
      <c r="A1" s="1"/>
      <c r="B1" s="96" t="s">
        <v>34</v>
      </c>
      <c r="C1" s="96"/>
      <c r="D1" s="96"/>
      <c r="E1" s="2"/>
      <c r="F1" s="2"/>
    </row>
    <row r="2" spans="1:6" ht="12.75">
      <c r="A2" s="96" t="s">
        <v>0</v>
      </c>
      <c r="B2" s="96"/>
      <c r="C2" s="96"/>
      <c r="D2" s="96"/>
      <c r="E2" s="2"/>
      <c r="F2" s="2"/>
    </row>
    <row r="3" spans="1:6" ht="12.75">
      <c r="A3" s="1"/>
      <c r="B3" s="97" t="s">
        <v>80</v>
      </c>
      <c r="C3" s="97"/>
      <c r="D3" s="96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95" t="s">
        <v>74</v>
      </c>
      <c r="B5" s="95"/>
      <c r="C5" s="95"/>
      <c r="D5" s="95"/>
      <c r="E5" s="77"/>
      <c r="F5" s="77"/>
      <c r="G5" s="78"/>
      <c r="H5" s="78"/>
    </row>
    <row r="6" spans="1:8" ht="21.75" customHeight="1" thickBot="1">
      <c r="A6" s="95" t="s">
        <v>75</v>
      </c>
      <c r="B6" s="95"/>
      <c r="C6" s="95"/>
      <c r="D6" s="95"/>
      <c r="E6" s="95"/>
      <c r="F6" s="95"/>
      <c r="G6" s="95"/>
      <c r="H6" s="95"/>
    </row>
    <row r="7" spans="1:10" ht="67.5" customHeight="1" thickBot="1">
      <c r="A7" s="16" t="s">
        <v>1</v>
      </c>
      <c r="B7" s="15" t="s">
        <v>2</v>
      </c>
      <c r="C7" s="13" t="s">
        <v>52</v>
      </c>
      <c r="D7" s="28" t="s">
        <v>59</v>
      </c>
      <c r="E7" s="28" t="s">
        <v>46</v>
      </c>
      <c r="F7" s="28" t="s">
        <v>77</v>
      </c>
      <c r="G7" s="14" t="s">
        <v>76</v>
      </c>
      <c r="H7" s="22" t="s">
        <v>81</v>
      </c>
      <c r="I7" s="47"/>
      <c r="J7" s="22" t="s">
        <v>57</v>
      </c>
    </row>
    <row r="8" spans="1:10" ht="21" customHeight="1">
      <c r="A8" s="4" t="s">
        <v>3</v>
      </c>
      <c r="B8" s="5" t="s">
        <v>4</v>
      </c>
      <c r="C8" s="62"/>
      <c r="D8" s="29">
        <f>D9+D11+D14+D16</f>
        <v>9031.8</v>
      </c>
      <c r="E8" s="29">
        <f>E9+E11+E14+E16</f>
        <v>5861.799999999999</v>
      </c>
      <c r="F8" s="29">
        <f>F9+F11+F14+F16</f>
        <v>2860.7</v>
      </c>
      <c r="G8" s="29">
        <f>G9+G11+G14+G16</f>
        <v>4263.6</v>
      </c>
      <c r="H8" s="30">
        <f aca="true" t="shared" si="0" ref="H8:H39">G8/F8*100</f>
        <v>149.04044464641524</v>
      </c>
      <c r="I8" s="48"/>
      <c r="J8" s="48"/>
    </row>
    <row r="9" spans="1:10" ht="12.75">
      <c r="A9" s="6" t="s">
        <v>5</v>
      </c>
      <c r="B9" s="7" t="s">
        <v>6</v>
      </c>
      <c r="C9" s="63"/>
      <c r="D9" s="31">
        <f>D10</f>
        <v>1999.2</v>
      </c>
      <c r="E9" s="31">
        <f>E10</f>
        <v>1979.8</v>
      </c>
      <c r="F9" s="87">
        <f>F10</f>
        <v>956.6</v>
      </c>
      <c r="G9" s="38">
        <f>G10</f>
        <v>1217.4</v>
      </c>
      <c r="H9" s="30">
        <f t="shared" si="0"/>
        <v>127.26322391804308</v>
      </c>
      <c r="I9" s="48"/>
      <c r="J9" s="48"/>
    </row>
    <row r="10" spans="1:10" ht="24.75" customHeight="1">
      <c r="A10" s="8" t="s">
        <v>7</v>
      </c>
      <c r="B10" s="9" t="s">
        <v>8</v>
      </c>
      <c r="C10" s="64"/>
      <c r="D10" s="32">
        <v>1999.2</v>
      </c>
      <c r="E10" s="32">
        <v>1979.8</v>
      </c>
      <c r="F10" s="88">
        <v>956.6</v>
      </c>
      <c r="G10" s="39">
        <v>1217.4</v>
      </c>
      <c r="H10" s="30">
        <f t="shared" si="0"/>
        <v>127.26322391804308</v>
      </c>
      <c r="I10" s="49"/>
      <c r="J10" s="80"/>
    </row>
    <row r="11" spans="1:10" ht="12.75">
      <c r="A11" s="6" t="s">
        <v>10</v>
      </c>
      <c r="B11" s="7" t="s">
        <v>11</v>
      </c>
      <c r="C11" s="63"/>
      <c r="D11" s="33">
        <f>D12+D13</f>
        <v>5331</v>
      </c>
      <c r="E11" s="33">
        <f>E12+E13</f>
        <v>2043.6</v>
      </c>
      <c r="F11" s="33">
        <f>F12+F13</f>
        <v>1063.5</v>
      </c>
      <c r="G11" s="40">
        <f>G12+G13</f>
        <v>2579.8</v>
      </c>
      <c r="H11" s="30">
        <f t="shared" si="0"/>
        <v>242.57639868359192</v>
      </c>
      <c r="I11" s="48"/>
      <c r="J11" s="48"/>
    </row>
    <row r="12" spans="1:10" ht="18.75" customHeight="1">
      <c r="A12" s="8" t="s">
        <v>28</v>
      </c>
      <c r="B12" s="9" t="s">
        <v>12</v>
      </c>
      <c r="C12" s="64"/>
      <c r="D12" s="34">
        <v>520</v>
      </c>
      <c r="E12" s="34">
        <v>43.6</v>
      </c>
      <c r="F12" s="90">
        <v>62.5</v>
      </c>
      <c r="G12" s="41">
        <v>249.9</v>
      </c>
      <c r="H12" s="30">
        <f t="shared" si="0"/>
        <v>399.84000000000003</v>
      </c>
      <c r="I12" s="50"/>
      <c r="J12" s="81"/>
    </row>
    <row r="13" spans="1:10" ht="23.25" customHeight="1">
      <c r="A13" s="6" t="s">
        <v>29</v>
      </c>
      <c r="B13" s="9" t="s">
        <v>13</v>
      </c>
      <c r="C13" s="64"/>
      <c r="D13" s="34">
        <v>4811</v>
      </c>
      <c r="E13" s="34">
        <v>2000</v>
      </c>
      <c r="F13" s="90">
        <v>1001</v>
      </c>
      <c r="G13" s="41">
        <v>2329.9</v>
      </c>
      <c r="H13" s="30">
        <f t="shared" si="0"/>
        <v>232.75724275724278</v>
      </c>
      <c r="I13" s="50"/>
      <c r="J13" s="81"/>
    </row>
    <row r="14" spans="1:10" ht="25.5" customHeight="1">
      <c r="A14" s="6" t="s">
        <v>44</v>
      </c>
      <c r="B14" s="12" t="s">
        <v>9</v>
      </c>
      <c r="C14" s="65"/>
      <c r="D14" s="31">
        <v>0.6</v>
      </c>
      <c r="E14" s="31">
        <v>0.6</v>
      </c>
      <c r="F14" s="87">
        <v>0.6</v>
      </c>
      <c r="G14" s="42">
        <v>0</v>
      </c>
      <c r="H14" s="30">
        <f t="shared" si="0"/>
        <v>0</v>
      </c>
      <c r="I14" s="48"/>
      <c r="J14" s="48"/>
    </row>
    <row r="15" spans="1:10" ht="20.25" customHeight="1">
      <c r="A15" s="6" t="s">
        <v>44</v>
      </c>
      <c r="B15" s="9" t="s">
        <v>9</v>
      </c>
      <c r="C15" s="64"/>
      <c r="D15" s="32">
        <v>0.6</v>
      </c>
      <c r="E15" s="32">
        <v>0.6</v>
      </c>
      <c r="F15" s="88">
        <v>0.6</v>
      </c>
      <c r="G15" s="42">
        <v>0</v>
      </c>
      <c r="H15" s="30">
        <f t="shared" si="0"/>
        <v>0</v>
      </c>
      <c r="I15" s="48"/>
      <c r="J15" s="48"/>
    </row>
    <row r="16" spans="1:10" ht="24" customHeight="1">
      <c r="A16" s="6" t="s">
        <v>37</v>
      </c>
      <c r="B16" s="7" t="s">
        <v>36</v>
      </c>
      <c r="C16" s="63">
        <v>250</v>
      </c>
      <c r="D16" s="31">
        <f>D17</f>
        <v>1701</v>
      </c>
      <c r="E16" s="31">
        <f>E17</f>
        <v>1837.8</v>
      </c>
      <c r="F16" s="31">
        <f>F17</f>
        <v>840</v>
      </c>
      <c r="G16" s="40">
        <v>466.4</v>
      </c>
      <c r="H16" s="30">
        <f t="shared" si="0"/>
        <v>55.52380952380952</v>
      </c>
      <c r="I16" s="48"/>
      <c r="J16" s="48"/>
    </row>
    <row r="17" spans="1:10" ht="24" customHeight="1">
      <c r="A17" s="8" t="s">
        <v>62</v>
      </c>
      <c r="B17" s="9" t="s">
        <v>36</v>
      </c>
      <c r="C17" s="59">
        <v>250</v>
      </c>
      <c r="D17" s="32">
        <v>1701</v>
      </c>
      <c r="E17" s="32">
        <v>1837.8</v>
      </c>
      <c r="F17" s="88">
        <v>840</v>
      </c>
      <c r="G17" s="42">
        <v>466.4</v>
      </c>
      <c r="H17" s="30">
        <f t="shared" si="0"/>
        <v>55.52380952380952</v>
      </c>
      <c r="I17" s="51"/>
      <c r="J17" s="81"/>
    </row>
    <row r="18" spans="1:10" ht="48" customHeight="1">
      <c r="A18" s="6" t="s">
        <v>14</v>
      </c>
      <c r="B18" s="18" t="s">
        <v>15</v>
      </c>
      <c r="C18" s="66"/>
      <c r="D18" s="33">
        <f>D19+D22+D25</f>
        <v>1840</v>
      </c>
      <c r="E18" s="33">
        <f>E19+E22+E25</f>
        <v>1700</v>
      </c>
      <c r="F18" s="33">
        <f>F19+F22+F25</f>
        <v>840</v>
      </c>
      <c r="G18" s="33">
        <f>G19+G22+G25</f>
        <v>940.1</v>
      </c>
      <c r="H18" s="30">
        <f t="shared" si="0"/>
        <v>111.91666666666666</v>
      </c>
      <c r="I18" s="48"/>
      <c r="J18" s="48"/>
    </row>
    <row r="19" spans="1:10" ht="47.25" customHeight="1">
      <c r="A19" s="8" t="s">
        <v>63</v>
      </c>
      <c r="B19" s="17" t="s">
        <v>16</v>
      </c>
      <c r="C19" s="67"/>
      <c r="D19" s="33">
        <f>D20+D21</f>
        <v>1200</v>
      </c>
      <c r="E19" s="33">
        <f>E20+E21</f>
        <v>1300</v>
      </c>
      <c r="F19" s="89">
        <f>F20+F21</f>
        <v>550</v>
      </c>
      <c r="G19" s="89">
        <f>G20+G21</f>
        <v>707.9000000000001</v>
      </c>
      <c r="H19" s="30">
        <f t="shared" si="0"/>
        <v>128.70909090909092</v>
      </c>
      <c r="I19" s="48"/>
      <c r="J19" s="48"/>
    </row>
    <row r="20" spans="1:10" ht="36.75" customHeight="1">
      <c r="A20" s="8" t="s">
        <v>64</v>
      </c>
      <c r="B20" s="17" t="s">
        <v>32</v>
      </c>
      <c r="C20" s="75">
        <v>300</v>
      </c>
      <c r="D20" s="34">
        <v>900</v>
      </c>
      <c r="E20" s="34">
        <v>1000</v>
      </c>
      <c r="F20" s="90">
        <v>400</v>
      </c>
      <c r="G20" s="43">
        <v>631.2</v>
      </c>
      <c r="H20" s="30">
        <f t="shared" si="0"/>
        <v>157.8</v>
      </c>
      <c r="I20" s="52"/>
      <c r="J20" s="80"/>
    </row>
    <row r="21" spans="1:10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90">
        <v>150</v>
      </c>
      <c r="G21" s="41">
        <v>76.7</v>
      </c>
      <c r="H21" s="30">
        <f t="shared" si="0"/>
        <v>51.13333333333333</v>
      </c>
      <c r="I21" s="49"/>
      <c r="J21" s="80"/>
    </row>
    <row r="22" spans="1:10" ht="37.5" customHeight="1">
      <c r="A22" s="8" t="s">
        <v>38</v>
      </c>
      <c r="B22" s="9" t="s">
        <v>17</v>
      </c>
      <c r="C22" s="70">
        <v>50</v>
      </c>
      <c r="D22" s="34">
        <v>340</v>
      </c>
      <c r="E22" s="34">
        <v>100</v>
      </c>
      <c r="F22" s="90">
        <v>140</v>
      </c>
      <c r="G22" s="43">
        <v>63.3</v>
      </c>
      <c r="H22" s="30">
        <f t="shared" si="0"/>
        <v>45.214285714285715</v>
      </c>
      <c r="I22" s="52"/>
      <c r="J22" s="80"/>
    </row>
    <row r="23" spans="1:10" ht="37.5" customHeight="1" hidden="1">
      <c r="A23" s="8"/>
      <c r="B23" s="9"/>
      <c r="C23" s="70"/>
      <c r="D23" s="34"/>
      <c r="E23" s="34"/>
      <c r="F23" s="90"/>
      <c r="G23" s="43"/>
      <c r="H23" s="30" t="e">
        <f t="shared" si="0"/>
        <v>#DIV/0!</v>
      </c>
      <c r="I23" s="52"/>
      <c r="J23" s="80"/>
    </row>
    <row r="24" spans="1:10" ht="35.25" customHeight="1" hidden="1">
      <c r="A24" s="26" t="s">
        <v>65</v>
      </c>
      <c r="B24" s="27" t="s">
        <v>43</v>
      </c>
      <c r="C24" s="60"/>
      <c r="D24" s="35">
        <v>300</v>
      </c>
      <c r="E24" s="35">
        <v>300</v>
      </c>
      <c r="F24" s="90">
        <v>150</v>
      </c>
      <c r="G24" s="44">
        <v>168.9</v>
      </c>
      <c r="H24" s="30">
        <f t="shared" si="0"/>
        <v>112.60000000000001</v>
      </c>
      <c r="I24" s="48"/>
      <c r="J24" s="48"/>
    </row>
    <row r="25" spans="1:10" ht="35.25" customHeight="1">
      <c r="A25" s="26" t="s">
        <v>65</v>
      </c>
      <c r="B25" s="27" t="s">
        <v>43</v>
      </c>
      <c r="C25" s="60"/>
      <c r="D25" s="35">
        <v>300</v>
      </c>
      <c r="E25" s="35">
        <v>300</v>
      </c>
      <c r="F25" s="90">
        <v>150</v>
      </c>
      <c r="G25" s="44">
        <v>168.9</v>
      </c>
      <c r="H25" s="30">
        <f>G25/F25*100</f>
        <v>112.60000000000001</v>
      </c>
      <c r="I25" s="48"/>
      <c r="J25" s="48"/>
    </row>
    <row r="26" spans="1:10" ht="36.75" customHeight="1">
      <c r="A26" s="6" t="s">
        <v>66</v>
      </c>
      <c r="B26" s="7" t="s">
        <v>18</v>
      </c>
      <c r="C26" s="63"/>
      <c r="D26" s="33">
        <f>D29+D33</f>
        <v>380</v>
      </c>
      <c r="E26" s="33">
        <f>E29+E33</f>
        <v>760</v>
      </c>
      <c r="F26" s="33">
        <f>F29+F33</f>
        <v>190</v>
      </c>
      <c r="G26" s="33">
        <f>G29+G33</f>
        <v>132.9</v>
      </c>
      <c r="H26" s="30">
        <f>G26/F26*100</f>
        <v>69.94736842105263</v>
      </c>
      <c r="I26" s="48"/>
      <c r="J26" s="48"/>
    </row>
    <row r="27" spans="1:10" ht="39.75" customHeight="1" hidden="1">
      <c r="A27" s="26"/>
      <c r="B27" s="27"/>
      <c r="C27" s="68"/>
      <c r="D27" s="35"/>
      <c r="E27" s="35"/>
      <c r="F27" s="90"/>
      <c r="G27" s="44"/>
      <c r="H27" s="30" t="e">
        <f>G27/F27*100</f>
        <v>#DIV/0!</v>
      </c>
      <c r="I27" s="48"/>
      <c r="J27" s="48"/>
    </row>
    <row r="28" spans="1:10" ht="39.75" customHeight="1" hidden="1">
      <c r="A28" s="26" t="s">
        <v>65</v>
      </c>
      <c r="B28" s="27" t="s">
        <v>43</v>
      </c>
      <c r="C28" s="60"/>
      <c r="D28" s="35">
        <v>300</v>
      </c>
      <c r="E28" s="35">
        <v>300</v>
      </c>
      <c r="F28" s="90">
        <v>150</v>
      </c>
      <c r="G28" s="44">
        <v>168.9</v>
      </c>
      <c r="H28" s="30">
        <f>G28/F28*100</f>
        <v>112.60000000000001</v>
      </c>
      <c r="I28" s="48"/>
      <c r="J28" s="48"/>
    </row>
    <row r="29" spans="1:10" ht="43.5" customHeight="1">
      <c r="A29" s="84">
        <v>1.13019950100516E+17</v>
      </c>
      <c r="B29" s="27" t="s">
        <v>19</v>
      </c>
      <c r="C29" s="60">
        <v>-100</v>
      </c>
      <c r="D29" s="34">
        <v>180</v>
      </c>
      <c r="E29" s="34">
        <v>380</v>
      </c>
      <c r="F29" s="90">
        <v>90</v>
      </c>
      <c r="G29" s="41">
        <v>11.2</v>
      </c>
      <c r="H29" s="30">
        <f>G29/F29*100</f>
        <v>12.444444444444445</v>
      </c>
      <c r="I29" s="49"/>
      <c r="J29" s="80"/>
    </row>
    <row r="30" spans="1:10" ht="1.5" customHeight="1" hidden="1">
      <c r="A30" s="6"/>
      <c r="B30" s="7"/>
      <c r="C30" s="63"/>
      <c r="D30" s="33"/>
      <c r="E30" s="33"/>
      <c r="F30" s="89"/>
      <c r="G30" s="40"/>
      <c r="H30" s="30" t="e">
        <f t="shared" si="0"/>
        <v>#DIV/0!</v>
      </c>
      <c r="I30" s="48"/>
      <c r="J30" s="80"/>
    </row>
    <row r="31" spans="1:12" ht="35.25" customHeight="1" hidden="1">
      <c r="A31" s="26"/>
      <c r="B31" s="27"/>
      <c r="C31" s="68"/>
      <c r="D31" s="35"/>
      <c r="E31" s="35"/>
      <c r="F31" s="90"/>
      <c r="G31" s="86"/>
      <c r="H31" s="30" t="e">
        <f t="shared" si="0"/>
        <v>#DIV/0!</v>
      </c>
      <c r="I31" s="48"/>
      <c r="J31" s="80"/>
      <c r="K31" s="25"/>
      <c r="L31" s="25"/>
    </row>
    <row r="32" spans="1:12" ht="35.25" customHeight="1" hidden="1">
      <c r="A32" s="26"/>
      <c r="B32" s="27"/>
      <c r="C32" s="68"/>
      <c r="D32" s="35"/>
      <c r="E32" s="35"/>
      <c r="F32" s="90"/>
      <c r="G32" s="42"/>
      <c r="H32" s="30" t="e">
        <f t="shared" si="0"/>
        <v>#DIV/0!</v>
      </c>
      <c r="I32" s="48"/>
      <c r="J32" s="80"/>
      <c r="K32" s="25"/>
      <c r="L32" s="25"/>
    </row>
    <row r="33" spans="1:12" ht="35.25" customHeight="1">
      <c r="A33" s="84">
        <v>1.13019950100517E+17</v>
      </c>
      <c r="B33" s="27" t="s">
        <v>19</v>
      </c>
      <c r="C33" s="60">
        <v>-100</v>
      </c>
      <c r="D33" s="34">
        <v>200</v>
      </c>
      <c r="E33" s="34">
        <v>380</v>
      </c>
      <c r="F33" s="90">
        <v>100</v>
      </c>
      <c r="G33" s="41">
        <v>121.7</v>
      </c>
      <c r="H33" s="30">
        <f t="shared" si="0"/>
        <v>121.7</v>
      </c>
      <c r="I33" s="48"/>
      <c r="J33" s="80"/>
      <c r="K33" s="25"/>
      <c r="L33" s="25"/>
    </row>
    <row r="34" spans="1:12" ht="35.25" customHeight="1">
      <c r="A34" s="6" t="s">
        <v>39</v>
      </c>
      <c r="B34" s="21" t="s">
        <v>45</v>
      </c>
      <c r="C34" s="69"/>
      <c r="D34" s="33">
        <f>D36</f>
        <v>500</v>
      </c>
      <c r="E34" s="33">
        <f>E36</f>
        <v>685.3</v>
      </c>
      <c r="F34" s="89">
        <v>200</v>
      </c>
      <c r="G34" s="40">
        <f>G35+G36</f>
        <v>317.5</v>
      </c>
      <c r="H34" s="30">
        <f t="shared" si="0"/>
        <v>158.75</v>
      </c>
      <c r="I34" s="48"/>
      <c r="J34" s="80"/>
      <c r="K34" s="25"/>
      <c r="L34" s="25"/>
    </row>
    <row r="35" spans="1:12" ht="27" customHeight="1">
      <c r="A35" s="8" t="s">
        <v>78</v>
      </c>
      <c r="B35" s="17" t="s">
        <v>79</v>
      </c>
      <c r="C35" s="69"/>
      <c r="D35" s="93"/>
      <c r="E35" s="93"/>
      <c r="F35" s="93"/>
      <c r="G35" s="40">
        <v>32.4</v>
      </c>
      <c r="H35" s="30"/>
      <c r="I35" s="48"/>
      <c r="J35" s="80"/>
      <c r="K35" s="25"/>
      <c r="L35" s="25"/>
    </row>
    <row r="36" spans="1:10" ht="38.25" customHeight="1">
      <c r="A36" s="8" t="s">
        <v>67</v>
      </c>
      <c r="B36" s="17" t="s">
        <v>40</v>
      </c>
      <c r="C36" s="75">
        <v>400</v>
      </c>
      <c r="D36" s="34">
        <v>500</v>
      </c>
      <c r="E36" s="34">
        <v>685.3</v>
      </c>
      <c r="F36" s="90">
        <v>200</v>
      </c>
      <c r="G36" s="42">
        <v>285.1</v>
      </c>
      <c r="H36" s="30">
        <f t="shared" si="0"/>
        <v>142.55</v>
      </c>
      <c r="I36" s="52"/>
      <c r="J36" s="80"/>
    </row>
    <row r="37" spans="1:10" ht="26.25" customHeight="1">
      <c r="A37" s="6" t="s">
        <v>20</v>
      </c>
      <c r="B37" s="7" t="s">
        <v>21</v>
      </c>
      <c r="C37" s="63"/>
      <c r="D37" s="33">
        <v>928.3</v>
      </c>
      <c r="E37" s="33">
        <f>E38+E39</f>
        <v>1355.2</v>
      </c>
      <c r="F37" s="89">
        <f>F38+F39</f>
        <v>528.3</v>
      </c>
      <c r="G37" s="31">
        <f>G38+G39+G40</f>
        <v>444.40000000000003</v>
      </c>
      <c r="H37" s="30">
        <f t="shared" si="0"/>
        <v>84.11887185311377</v>
      </c>
      <c r="I37" s="48"/>
      <c r="J37" s="48"/>
    </row>
    <row r="38" spans="1:10" ht="33.75" customHeight="1">
      <c r="A38" s="26" t="s">
        <v>68</v>
      </c>
      <c r="B38" s="27" t="s">
        <v>41</v>
      </c>
      <c r="C38" s="60">
        <v>-100</v>
      </c>
      <c r="D38" s="35">
        <v>740.3</v>
      </c>
      <c r="E38" s="35">
        <v>677.6</v>
      </c>
      <c r="F38" s="90">
        <v>443.3</v>
      </c>
      <c r="G38" s="45">
        <v>73.3</v>
      </c>
      <c r="H38" s="30">
        <f t="shared" si="0"/>
        <v>16.535077825400403</v>
      </c>
      <c r="I38" s="53"/>
      <c r="J38" s="53"/>
    </row>
    <row r="39" spans="1:10" ht="33.75" customHeight="1">
      <c r="A39" s="26" t="s">
        <v>69</v>
      </c>
      <c r="B39" s="27" t="s">
        <v>41</v>
      </c>
      <c r="C39" s="60">
        <v>-100</v>
      </c>
      <c r="D39" s="35">
        <v>188</v>
      </c>
      <c r="E39" s="35">
        <v>677.6</v>
      </c>
      <c r="F39" s="90">
        <v>85</v>
      </c>
      <c r="G39" s="45">
        <v>65</v>
      </c>
      <c r="H39" s="30">
        <f t="shared" si="0"/>
        <v>76.47058823529412</v>
      </c>
      <c r="I39" s="53"/>
      <c r="J39" s="53"/>
    </row>
    <row r="40" spans="1:10" ht="33.75" customHeight="1">
      <c r="A40" s="26" t="s">
        <v>73</v>
      </c>
      <c r="B40" s="27" t="s">
        <v>72</v>
      </c>
      <c r="C40" s="60"/>
      <c r="D40" s="35"/>
      <c r="E40" s="35"/>
      <c r="F40" s="90"/>
      <c r="G40" s="85">
        <v>306.1</v>
      </c>
      <c r="H40" s="30"/>
      <c r="I40" s="53"/>
      <c r="J40" s="53"/>
    </row>
    <row r="41" spans="1:10" ht="29.25" customHeight="1">
      <c r="A41" s="6" t="s">
        <v>22</v>
      </c>
      <c r="B41" s="7" t="s">
        <v>23</v>
      </c>
      <c r="C41" s="63"/>
      <c r="D41" s="31">
        <f>D42+D45+D46+D47+D48+D51+D52</f>
        <v>9150.4</v>
      </c>
      <c r="E41" s="31">
        <f>E42+E45+E46+E47+E48+E51+E52</f>
        <v>8326</v>
      </c>
      <c r="F41" s="31">
        <f>F42+F45+F46+F47+F48+F51+F52</f>
        <v>4798.799999999999</v>
      </c>
      <c r="G41" s="31">
        <f>G42+G45+G46+G47+G48+G51+G52</f>
        <v>4699.9</v>
      </c>
      <c r="H41" s="30">
        <f>G41/F41*100</f>
        <v>97.93906810035843</v>
      </c>
      <c r="I41" s="48"/>
      <c r="J41" s="48"/>
    </row>
    <row r="42" spans="1:12" ht="44.25" customHeight="1">
      <c r="A42" s="8" t="s">
        <v>30</v>
      </c>
      <c r="B42" s="10" t="s">
        <v>47</v>
      </c>
      <c r="C42" s="70"/>
      <c r="D42" s="31">
        <v>7856.6</v>
      </c>
      <c r="E42" s="31">
        <v>7027.4</v>
      </c>
      <c r="F42" s="87">
        <v>3928.3</v>
      </c>
      <c r="G42" s="41">
        <v>3927.3</v>
      </c>
      <c r="H42" s="30">
        <f>G42/F42*100</f>
        <v>99.97454369574625</v>
      </c>
      <c r="I42" s="48"/>
      <c r="J42" s="48"/>
      <c r="K42" s="55"/>
      <c r="L42" s="55"/>
    </row>
    <row r="43" spans="1:10" ht="1.5" customHeight="1" hidden="1">
      <c r="A43" s="8"/>
      <c r="B43" s="17"/>
      <c r="C43" s="67"/>
      <c r="D43" s="33"/>
      <c r="E43" s="33"/>
      <c r="F43" s="89"/>
      <c r="G43" s="46"/>
      <c r="H43" s="30" t="e">
        <f>G43/F43*100</f>
        <v>#DIV/0!</v>
      </c>
      <c r="I43" s="48"/>
      <c r="J43" s="48"/>
    </row>
    <row r="44" spans="1:10" ht="1.5" customHeight="1" hidden="1">
      <c r="A44" s="8"/>
      <c r="B44" s="17"/>
      <c r="C44" s="67"/>
      <c r="D44" s="33"/>
      <c r="E44" s="33"/>
      <c r="F44" s="89"/>
      <c r="G44" s="46"/>
      <c r="H44" s="30" t="e">
        <f>G44/F44*100</f>
        <v>#DIV/0!</v>
      </c>
      <c r="I44" s="48"/>
      <c r="J44" s="48"/>
    </row>
    <row r="45" spans="1:10" ht="45" customHeight="1">
      <c r="A45" s="8" t="s">
        <v>30</v>
      </c>
      <c r="B45" s="10" t="s">
        <v>48</v>
      </c>
      <c r="C45" s="70"/>
      <c r="D45" s="31">
        <v>728.9</v>
      </c>
      <c r="E45" s="31">
        <v>1050.1</v>
      </c>
      <c r="F45" s="87">
        <v>339</v>
      </c>
      <c r="G45" s="61">
        <v>340</v>
      </c>
      <c r="H45" s="30">
        <f>G45/F45*100</f>
        <v>100.29498525073745</v>
      </c>
      <c r="I45" s="48"/>
      <c r="J45" s="48"/>
    </row>
    <row r="46" spans="1:10" ht="22.5" customHeight="1">
      <c r="A46" s="8" t="s">
        <v>50</v>
      </c>
      <c r="B46" s="10" t="s">
        <v>51</v>
      </c>
      <c r="C46" s="70"/>
      <c r="D46" s="32">
        <v>71.9</v>
      </c>
      <c r="E46" s="31"/>
      <c r="F46" s="88">
        <v>71.9</v>
      </c>
      <c r="G46" s="61"/>
      <c r="H46" s="30"/>
      <c r="I46" s="48"/>
      <c r="J46" s="48"/>
    </row>
    <row r="47" spans="1:10" ht="40.5" customHeight="1">
      <c r="A47" s="8" t="s">
        <v>71</v>
      </c>
      <c r="B47" s="20" t="s">
        <v>31</v>
      </c>
      <c r="C47" s="71"/>
      <c r="D47" s="34">
        <v>290.4</v>
      </c>
      <c r="E47" s="34">
        <v>164.4</v>
      </c>
      <c r="F47" s="90">
        <v>290.4</v>
      </c>
      <c r="G47" s="46">
        <v>290.4</v>
      </c>
      <c r="H47" s="30">
        <f aca="true" t="shared" si="1" ref="H47:H53">G47/F47*100</f>
        <v>100</v>
      </c>
      <c r="I47" s="48"/>
      <c r="J47" s="48"/>
    </row>
    <row r="48" spans="1:10" ht="30.75" customHeight="1">
      <c r="A48" s="11" t="s">
        <v>70</v>
      </c>
      <c r="B48" s="17" t="s">
        <v>33</v>
      </c>
      <c r="C48" s="67"/>
      <c r="D48" s="34">
        <v>66.6</v>
      </c>
      <c r="E48" s="34">
        <v>66.6</v>
      </c>
      <c r="F48" s="90">
        <v>33.2</v>
      </c>
      <c r="G48" s="41">
        <v>33.2</v>
      </c>
      <c r="H48" s="30">
        <f t="shared" si="1"/>
        <v>100</v>
      </c>
      <c r="I48" s="48"/>
      <c r="J48" s="48"/>
    </row>
    <row r="49" spans="1:10" ht="36.75" customHeight="1" hidden="1" thickBot="1">
      <c r="A49" s="6" t="s">
        <v>24</v>
      </c>
      <c r="B49" s="18" t="s">
        <v>25</v>
      </c>
      <c r="C49" s="66"/>
      <c r="D49" s="33">
        <f>D50+D51</f>
        <v>126</v>
      </c>
      <c r="E49" s="33">
        <f>E50+E51</f>
        <v>17.5</v>
      </c>
      <c r="F49" s="89"/>
      <c r="G49" s="40">
        <f>G50+G51</f>
        <v>99</v>
      </c>
      <c r="H49" s="30" t="e">
        <f t="shared" si="1"/>
        <v>#DIV/0!</v>
      </c>
      <c r="I49" s="48"/>
      <c r="J49" s="48"/>
    </row>
    <row r="50" spans="1:10" ht="26.25" customHeight="1" hidden="1">
      <c r="A50" s="23"/>
      <c r="B50" s="24"/>
      <c r="C50" s="72"/>
      <c r="D50" s="34"/>
      <c r="E50" s="34"/>
      <c r="F50" s="90"/>
      <c r="G50" s="41"/>
      <c r="H50" s="30" t="e">
        <f t="shared" si="1"/>
        <v>#DIV/0!</v>
      </c>
      <c r="I50" s="48"/>
      <c r="J50" s="48"/>
    </row>
    <row r="51" spans="1:10" ht="36" customHeight="1">
      <c r="A51" s="11" t="s">
        <v>49</v>
      </c>
      <c r="B51" s="17" t="s">
        <v>42</v>
      </c>
      <c r="C51" s="75">
        <v>6</v>
      </c>
      <c r="D51" s="76">
        <v>126</v>
      </c>
      <c r="E51" s="36">
        <v>17.5</v>
      </c>
      <c r="F51" s="91">
        <v>126</v>
      </c>
      <c r="G51" s="83">
        <v>99</v>
      </c>
      <c r="H51" s="30">
        <f t="shared" si="1"/>
        <v>78.57142857142857</v>
      </c>
      <c r="I51" s="54"/>
      <c r="J51" s="54"/>
    </row>
    <row r="52" spans="1:10" ht="52.5" customHeight="1" thickBot="1">
      <c r="A52" s="79" t="s">
        <v>54</v>
      </c>
      <c r="B52" s="17" t="s">
        <v>53</v>
      </c>
      <c r="C52" s="73"/>
      <c r="D52" s="57">
        <v>10</v>
      </c>
      <c r="E52" s="57"/>
      <c r="F52" s="92">
        <v>10</v>
      </c>
      <c r="G52" s="58">
        <v>10</v>
      </c>
      <c r="H52" s="30">
        <f t="shared" si="1"/>
        <v>100</v>
      </c>
      <c r="I52" s="54"/>
      <c r="J52" s="54"/>
    </row>
    <row r="53" spans="1:10" ht="19.5" customHeight="1" thickBot="1">
      <c r="A53" s="3"/>
      <c r="B53" s="19" t="s">
        <v>26</v>
      </c>
      <c r="C53" s="74"/>
      <c r="D53" s="37">
        <f>D41+D37+D34+D26+D18+D8</f>
        <v>21830.5</v>
      </c>
      <c r="E53" s="37">
        <f>E41+E37+E34+E26+E18+E8</f>
        <v>18688.3</v>
      </c>
      <c r="F53" s="37">
        <f>F41+F37+F34+F26+F18+F8</f>
        <v>9417.8</v>
      </c>
      <c r="G53" s="37">
        <f>G41+G37+G34+G26+G18+G8</f>
        <v>10798.4</v>
      </c>
      <c r="H53" s="30">
        <f t="shared" si="1"/>
        <v>114.65947461190511</v>
      </c>
      <c r="I53" s="48"/>
      <c r="J53" s="48"/>
    </row>
    <row r="54" spans="9:10" ht="20.25" customHeight="1">
      <c r="I54" s="52"/>
      <c r="J54" s="82"/>
    </row>
    <row r="55" spans="7:10" ht="21.75" customHeight="1">
      <c r="G55" s="55"/>
      <c r="I55" s="56"/>
      <c r="J55" s="82"/>
    </row>
    <row r="56" ht="12.75">
      <c r="G56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35">
      <selection activeCell="H35" sqref="H35"/>
    </sheetView>
  </sheetViews>
  <sheetFormatPr defaultColWidth="9.140625" defaultRowHeight="12.75"/>
  <cols>
    <col min="1" max="1" width="20.8515625" style="0" customWidth="1"/>
    <col min="2" max="2" width="30.28125" style="0" customWidth="1"/>
    <col min="3" max="3" width="0.13671875" style="0" customWidth="1"/>
    <col min="4" max="4" width="11.140625" style="0" customWidth="1"/>
    <col min="5" max="5" width="11.140625" style="0" hidden="1" customWidth="1"/>
    <col min="6" max="6" width="11.00390625" style="0" customWidth="1"/>
    <col min="7" max="7" width="11.28125" style="0" customWidth="1"/>
    <col min="8" max="8" width="11.140625" style="0" customWidth="1"/>
    <col min="9" max="9" width="7.140625" style="0" hidden="1" customWidth="1"/>
    <col min="10" max="10" width="11.57421875" style="0" hidden="1" customWidth="1"/>
  </cols>
  <sheetData>
    <row r="1" spans="1:6" ht="12.75">
      <c r="A1" s="1"/>
      <c r="B1" s="96" t="s">
        <v>34</v>
      </c>
      <c r="C1" s="96"/>
      <c r="D1" s="96"/>
      <c r="E1" s="2"/>
      <c r="F1" s="2"/>
    </row>
    <row r="2" spans="1:6" ht="12.75">
      <c r="A2" s="96" t="s">
        <v>0</v>
      </c>
      <c r="B2" s="96"/>
      <c r="C2" s="96"/>
      <c r="D2" s="96"/>
      <c r="E2" s="2"/>
      <c r="F2" s="2"/>
    </row>
    <row r="3" spans="1:6" ht="12.75">
      <c r="A3" s="1"/>
      <c r="B3" s="97" t="s">
        <v>58</v>
      </c>
      <c r="C3" s="97"/>
      <c r="D3" s="96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95" t="s">
        <v>74</v>
      </c>
      <c r="B5" s="95"/>
      <c r="C5" s="95"/>
      <c r="D5" s="95"/>
      <c r="E5" s="77"/>
      <c r="F5" s="77"/>
      <c r="G5" s="78"/>
      <c r="H5" s="78"/>
    </row>
    <row r="6" spans="1:8" ht="21.75" customHeight="1" thickBot="1">
      <c r="A6" s="95" t="s">
        <v>55</v>
      </c>
      <c r="B6" s="95"/>
      <c r="C6" s="95"/>
      <c r="D6" s="95"/>
      <c r="E6" s="95"/>
      <c r="F6" s="95"/>
      <c r="G6" s="95"/>
      <c r="H6" s="95"/>
    </row>
    <row r="7" spans="1:10" ht="67.5" customHeight="1" thickBot="1">
      <c r="A7" s="16" t="s">
        <v>1</v>
      </c>
      <c r="B7" s="15" t="s">
        <v>2</v>
      </c>
      <c r="C7" s="13" t="s">
        <v>52</v>
      </c>
      <c r="D7" s="28" t="s">
        <v>59</v>
      </c>
      <c r="E7" s="28" t="s">
        <v>46</v>
      </c>
      <c r="F7" s="28" t="s">
        <v>60</v>
      </c>
      <c r="G7" s="14" t="s">
        <v>61</v>
      </c>
      <c r="H7" s="22" t="s">
        <v>56</v>
      </c>
      <c r="I7" s="47"/>
      <c r="J7" s="22" t="s">
        <v>57</v>
      </c>
    </row>
    <row r="8" spans="1:10" ht="21" customHeight="1">
      <c r="A8" s="4" t="s">
        <v>3</v>
      </c>
      <c r="B8" s="5" t="s">
        <v>4</v>
      </c>
      <c r="C8" s="62"/>
      <c r="D8" s="29">
        <f>D9+D11+D14+D16</f>
        <v>9031.8</v>
      </c>
      <c r="E8" s="29">
        <f>E9+E11+E14+E16</f>
        <v>5861.799999999999</v>
      </c>
      <c r="F8" s="29">
        <v>1393.3</v>
      </c>
      <c r="G8" s="29">
        <f>G9+G11+G14+G16</f>
        <v>1830.8000000000002</v>
      </c>
      <c r="H8" s="30">
        <f>G8/F8*100</f>
        <v>131.4002727337975</v>
      </c>
      <c r="I8" s="48"/>
      <c r="J8" s="48"/>
    </row>
    <row r="9" spans="1:10" ht="12.75">
      <c r="A9" s="6" t="s">
        <v>5</v>
      </c>
      <c r="B9" s="7" t="s">
        <v>6</v>
      </c>
      <c r="C9" s="63"/>
      <c r="D9" s="31">
        <f>D10</f>
        <v>1999.2</v>
      </c>
      <c r="E9" s="31">
        <f>E10</f>
        <v>1979.8</v>
      </c>
      <c r="F9" s="31">
        <f>F10</f>
        <v>453</v>
      </c>
      <c r="G9" s="38">
        <f>G10</f>
        <v>708.7</v>
      </c>
      <c r="H9" s="30">
        <f aca="true" t="shared" si="0" ref="H9:H49">G9/F9*100</f>
        <v>156.4459161147903</v>
      </c>
      <c r="I9" s="48"/>
      <c r="J9" s="48"/>
    </row>
    <row r="10" spans="1:10" ht="24.75" customHeight="1">
      <c r="A10" s="8" t="s">
        <v>7</v>
      </c>
      <c r="B10" s="9" t="s">
        <v>8</v>
      </c>
      <c r="C10" s="64"/>
      <c r="D10" s="32">
        <v>1999.2</v>
      </c>
      <c r="E10" s="32">
        <v>1979.8</v>
      </c>
      <c r="F10" s="32">
        <v>453</v>
      </c>
      <c r="G10" s="39">
        <v>708.7</v>
      </c>
      <c r="H10" s="30">
        <f t="shared" si="0"/>
        <v>156.4459161147903</v>
      </c>
      <c r="I10" s="49"/>
      <c r="J10" s="80"/>
    </row>
    <row r="11" spans="1:10" ht="12.75">
      <c r="A11" s="6" t="s">
        <v>10</v>
      </c>
      <c r="B11" s="7" t="s">
        <v>11</v>
      </c>
      <c r="C11" s="63"/>
      <c r="D11" s="33">
        <f>D12+D13</f>
        <v>5331</v>
      </c>
      <c r="E11" s="33">
        <f>E12+E13</f>
        <v>2043.6</v>
      </c>
      <c r="F11" s="33">
        <f>F12+F13</f>
        <v>520</v>
      </c>
      <c r="G11" s="40">
        <f>G12+G13</f>
        <v>894.1</v>
      </c>
      <c r="H11" s="30">
        <f t="shared" si="0"/>
        <v>171.9423076923077</v>
      </c>
      <c r="I11" s="48"/>
      <c r="J11" s="48"/>
    </row>
    <row r="12" spans="1:10" ht="18.75" customHeight="1">
      <c r="A12" s="8" t="s">
        <v>28</v>
      </c>
      <c r="B12" s="9" t="s">
        <v>12</v>
      </c>
      <c r="C12" s="64"/>
      <c r="D12" s="34">
        <v>520</v>
      </c>
      <c r="E12" s="34">
        <v>43.6</v>
      </c>
      <c r="F12" s="34">
        <v>20</v>
      </c>
      <c r="G12" s="41">
        <v>73.5</v>
      </c>
      <c r="H12" s="30">
        <f t="shared" si="0"/>
        <v>367.5</v>
      </c>
      <c r="I12" s="50"/>
      <c r="J12" s="81"/>
    </row>
    <row r="13" spans="1:10" ht="23.25" customHeight="1">
      <c r="A13" s="6" t="s">
        <v>29</v>
      </c>
      <c r="B13" s="9" t="s">
        <v>13</v>
      </c>
      <c r="C13" s="64"/>
      <c r="D13" s="34">
        <v>4811</v>
      </c>
      <c r="E13" s="34">
        <v>2000</v>
      </c>
      <c r="F13" s="34">
        <v>500</v>
      </c>
      <c r="G13" s="41">
        <v>820.6</v>
      </c>
      <c r="H13" s="30">
        <f t="shared" si="0"/>
        <v>164.12</v>
      </c>
      <c r="I13" s="50"/>
      <c r="J13" s="81"/>
    </row>
    <row r="14" spans="1:10" ht="25.5" customHeight="1">
      <c r="A14" s="6" t="s">
        <v>44</v>
      </c>
      <c r="B14" s="12" t="s">
        <v>9</v>
      </c>
      <c r="C14" s="65"/>
      <c r="D14" s="31">
        <v>0.6</v>
      </c>
      <c r="E14" s="31">
        <v>0.6</v>
      </c>
      <c r="F14" s="31">
        <v>0.3</v>
      </c>
      <c r="G14" s="42">
        <v>0</v>
      </c>
      <c r="H14" s="30">
        <f t="shared" si="0"/>
        <v>0</v>
      </c>
      <c r="I14" s="48"/>
      <c r="J14" s="48"/>
    </row>
    <row r="15" spans="1:10" ht="20.25" customHeight="1">
      <c r="A15" s="6" t="s">
        <v>44</v>
      </c>
      <c r="B15" s="9" t="s">
        <v>9</v>
      </c>
      <c r="C15" s="64"/>
      <c r="D15" s="32">
        <v>0.6</v>
      </c>
      <c r="E15" s="32">
        <v>0.6</v>
      </c>
      <c r="F15" s="32">
        <v>0.3</v>
      </c>
      <c r="G15" s="42">
        <v>0</v>
      </c>
      <c r="H15" s="30">
        <f t="shared" si="0"/>
        <v>0</v>
      </c>
      <c r="I15" s="48"/>
      <c r="J15" s="48"/>
    </row>
    <row r="16" spans="1:10" ht="24" customHeight="1">
      <c r="A16" s="6" t="s">
        <v>37</v>
      </c>
      <c r="B16" s="7" t="s">
        <v>36</v>
      </c>
      <c r="C16" s="63">
        <v>250</v>
      </c>
      <c r="D16" s="31">
        <f>D17</f>
        <v>1701</v>
      </c>
      <c r="E16" s="31">
        <f>E17</f>
        <v>1837.8</v>
      </c>
      <c r="F16" s="31">
        <f>F17</f>
        <v>420</v>
      </c>
      <c r="G16" s="40">
        <f>G17</f>
        <v>228</v>
      </c>
      <c r="H16" s="30">
        <f t="shared" si="0"/>
        <v>54.285714285714285</v>
      </c>
      <c r="I16" s="48"/>
      <c r="J16" s="48"/>
    </row>
    <row r="17" spans="1:10" ht="24" customHeight="1">
      <c r="A17" s="8" t="s">
        <v>62</v>
      </c>
      <c r="B17" s="9" t="s">
        <v>36</v>
      </c>
      <c r="C17" s="59">
        <v>250</v>
      </c>
      <c r="D17" s="32">
        <v>1701</v>
      </c>
      <c r="E17" s="32">
        <v>1837.8</v>
      </c>
      <c r="F17" s="32">
        <v>420</v>
      </c>
      <c r="G17" s="42">
        <v>228</v>
      </c>
      <c r="H17" s="30">
        <f t="shared" si="0"/>
        <v>54.285714285714285</v>
      </c>
      <c r="I17" s="51"/>
      <c r="J17" s="81"/>
    </row>
    <row r="18" spans="1:10" ht="48" customHeight="1">
      <c r="A18" s="6" t="s">
        <v>14</v>
      </c>
      <c r="B18" s="18" t="s">
        <v>15</v>
      </c>
      <c r="C18" s="66"/>
      <c r="D18" s="33">
        <f>D19+D22+D23</f>
        <v>1840</v>
      </c>
      <c r="E18" s="33">
        <f>E19+E22+E23</f>
        <v>1700</v>
      </c>
      <c r="F18" s="33">
        <f>F19+F22+F23</f>
        <v>420</v>
      </c>
      <c r="G18" s="40">
        <f>G19+G22+G23</f>
        <v>459.6</v>
      </c>
      <c r="H18" s="30">
        <f t="shared" si="0"/>
        <v>109.42857142857143</v>
      </c>
      <c r="I18" s="48"/>
      <c r="J18" s="48"/>
    </row>
    <row r="19" spans="1:10" ht="47.25" customHeight="1">
      <c r="A19" s="8" t="s">
        <v>63</v>
      </c>
      <c r="B19" s="17" t="s">
        <v>16</v>
      </c>
      <c r="C19" s="67"/>
      <c r="D19" s="33">
        <f>D20+D21</f>
        <v>1200</v>
      </c>
      <c r="E19" s="33">
        <f>E20+E21</f>
        <v>1300</v>
      </c>
      <c r="F19" s="33">
        <f>F20+F21</f>
        <v>275</v>
      </c>
      <c r="G19" s="40">
        <f>G20+G21</f>
        <v>343.5</v>
      </c>
      <c r="H19" s="30">
        <f t="shared" si="0"/>
        <v>124.9090909090909</v>
      </c>
      <c r="I19" s="48"/>
      <c r="J19" s="48"/>
    </row>
    <row r="20" spans="1:10" ht="36.75" customHeight="1">
      <c r="A20" s="8" t="s">
        <v>64</v>
      </c>
      <c r="B20" s="17" t="s">
        <v>32</v>
      </c>
      <c r="C20" s="75">
        <v>300</v>
      </c>
      <c r="D20" s="34">
        <v>900</v>
      </c>
      <c r="E20" s="34">
        <v>1000</v>
      </c>
      <c r="F20" s="34">
        <v>200</v>
      </c>
      <c r="G20" s="43">
        <v>296.4</v>
      </c>
      <c r="H20" s="30">
        <f t="shared" si="0"/>
        <v>148.2</v>
      </c>
      <c r="I20" s="52"/>
      <c r="J20" s="80"/>
    </row>
    <row r="21" spans="1:10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34">
        <v>75</v>
      </c>
      <c r="G21" s="41">
        <v>47.1</v>
      </c>
      <c r="H21" s="30">
        <f t="shared" si="0"/>
        <v>62.8</v>
      </c>
      <c r="I21" s="49"/>
      <c r="J21" s="80"/>
    </row>
    <row r="22" spans="1:10" ht="37.5" customHeight="1">
      <c r="A22" s="8" t="s">
        <v>38</v>
      </c>
      <c r="B22" s="9" t="s">
        <v>17</v>
      </c>
      <c r="C22" s="70">
        <v>50</v>
      </c>
      <c r="D22" s="34">
        <v>340</v>
      </c>
      <c r="E22" s="34">
        <v>100</v>
      </c>
      <c r="F22" s="34">
        <v>70</v>
      </c>
      <c r="G22" s="43">
        <v>17</v>
      </c>
      <c r="H22" s="30">
        <f t="shared" si="0"/>
        <v>24.285714285714285</v>
      </c>
      <c r="I22" s="52"/>
      <c r="J22" s="80"/>
    </row>
    <row r="23" spans="1:10" ht="35.25" customHeight="1">
      <c r="A23" s="26" t="s">
        <v>65</v>
      </c>
      <c r="B23" s="27" t="s">
        <v>43</v>
      </c>
      <c r="C23" s="60"/>
      <c r="D23" s="35">
        <v>300</v>
      </c>
      <c r="E23" s="35">
        <v>300</v>
      </c>
      <c r="F23" s="35">
        <v>75</v>
      </c>
      <c r="G23" s="44">
        <v>99.1</v>
      </c>
      <c r="H23" s="30">
        <f t="shared" si="0"/>
        <v>132.13333333333333</v>
      </c>
      <c r="I23" s="48"/>
      <c r="J23" s="48"/>
    </row>
    <row r="24" spans="1:10" ht="30" customHeight="1">
      <c r="A24" s="6" t="s">
        <v>66</v>
      </c>
      <c r="B24" s="7" t="s">
        <v>18</v>
      </c>
      <c r="C24" s="63"/>
      <c r="D24" s="33">
        <f>D30+D26</f>
        <v>380</v>
      </c>
      <c r="E24" s="33">
        <f>E30+E26</f>
        <v>760</v>
      </c>
      <c r="F24" s="33">
        <f>F30+F26</f>
        <v>95</v>
      </c>
      <c r="G24" s="33">
        <f>G30+G26</f>
        <v>84.3</v>
      </c>
      <c r="H24" s="30">
        <f t="shared" si="0"/>
        <v>88.73684210526316</v>
      </c>
      <c r="I24" s="48"/>
      <c r="J24" s="48"/>
    </row>
    <row r="25" spans="1:10" ht="39.75" customHeight="1" hidden="1">
      <c r="A25" s="26"/>
      <c r="B25" s="27"/>
      <c r="C25" s="68"/>
      <c r="D25" s="35"/>
      <c r="E25" s="35"/>
      <c r="F25" s="35"/>
      <c r="G25" s="44"/>
      <c r="H25" s="30" t="e">
        <f t="shared" si="0"/>
        <v>#DIV/0!</v>
      </c>
      <c r="I25" s="48"/>
      <c r="J25" s="48"/>
    </row>
    <row r="26" spans="1:10" ht="43.5" customHeight="1">
      <c r="A26" s="84">
        <v>1.13019950100516E+17</v>
      </c>
      <c r="B26" s="27" t="s">
        <v>19</v>
      </c>
      <c r="C26" s="60">
        <v>-100</v>
      </c>
      <c r="D26" s="34">
        <v>180</v>
      </c>
      <c r="E26" s="34">
        <v>380</v>
      </c>
      <c r="F26" s="34">
        <v>35</v>
      </c>
      <c r="G26" s="41">
        <v>11.2</v>
      </c>
      <c r="H26" s="30">
        <f t="shared" si="0"/>
        <v>32</v>
      </c>
      <c r="I26" s="49"/>
      <c r="J26" s="80"/>
    </row>
    <row r="27" spans="1:10" ht="1.5" customHeight="1" hidden="1">
      <c r="A27" s="6"/>
      <c r="B27" s="7"/>
      <c r="C27" s="63"/>
      <c r="D27" s="33"/>
      <c r="E27" s="33"/>
      <c r="F27" s="33"/>
      <c r="G27" s="40"/>
      <c r="H27" s="30" t="e">
        <f t="shared" si="0"/>
        <v>#DIV/0!</v>
      </c>
      <c r="I27" s="48"/>
      <c r="J27" s="80"/>
    </row>
    <row r="28" spans="1:12" ht="35.25" customHeight="1" hidden="1">
      <c r="A28" s="26"/>
      <c r="B28" s="27"/>
      <c r="C28" s="68"/>
      <c r="D28" s="35"/>
      <c r="E28" s="35"/>
      <c r="F28" s="35"/>
      <c r="G28" s="86"/>
      <c r="H28" s="30" t="e">
        <f t="shared" si="0"/>
        <v>#DIV/0!</v>
      </c>
      <c r="I28" s="48"/>
      <c r="J28" s="80"/>
      <c r="K28" s="25"/>
      <c r="L28" s="25"/>
    </row>
    <row r="29" spans="1:12" ht="35.25" customHeight="1" hidden="1">
      <c r="A29" s="26"/>
      <c r="B29" s="27"/>
      <c r="C29" s="68"/>
      <c r="D29" s="35"/>
      <c r="E29" s="35"/>
      <c r="F29" s="35"/>
      <c r="G29" s="42"/>
      <c r="H29" s="30" t="e">
        <f t="shared" si="0"/>
        <v>#DIV/0!</v>
      </c>
      <c r="I29" s="48"/>
      <c r="J29" s="80"/>
      <c r="K29" s="25"/>
      <c r="L29" s="25"/>
    </row>
    <row r="30" spans="1:12" ht="35.25" customHeight="1">
      <c r="A30" s="84">
        <v>1.13019950100517E+17</v>
      </c>
      <c r="B30" s="27" t="s">
        <v>19</v>
      </c>
      <c r="C30" s="60">
        <v>-100</v>
      </c>
      <c r="D30" s="34">
        <v>200</v>
      </c>
      <c r="E30" s="34">
        <v>380</v>
      </c>
      <c r="F30" s="34">
        <v>60</v>
      </c>
      <c r="G30" s="41">
        <v>73.1</v>
      </c>
      <c r="H30" s="30">
        <f t="shared" si="0"/>
        <v>121.83333333333333</v>
      </c>
      <c r="I30" s="48"/>
      <c r="J30" s="80"/>
      <c r="K30" s="25"/>
      <c r="L30" s="25"/>
    </row>
    <row r="31" spans="1:12" ht="35.25" customHeight="1">
      <c r="A31" s="6" t="s">
        <v>39</v>
      </c>
      <c r="B31" s="21" t="s">
        <v>45</v>
      </c>
      <c r="C31" s="69"/>
      <c r="D31" s="33">
        <f>D32</f>
        <v>500</v>
      </c>
      <c r="E31" s="33">
        <f>E32</f>
        <v>685.3</v>
      </c>
      <c r="F31" s="33">
        <v>100</v>
      </c>
      <c r="G31" s="40">
        <f>G32</f>
        <v>45.2</v>
      </c>
      <c r="H31" s="30">
        <f t="shared" si="0"/>
        <v>45.2</v>
      </c>
      <c r="I31" s="48"/>
      <c r="J31" s="80"/>
      <c r="K31" s="25"/>
      <c r="L31" s="25"/>
    </row>
    <row r="32" spans="1:10" ht="38.25" customHeight="1">
      <c r="A32" s="8" t="s">
        <v>67</v>
      </c>
      <c r="B32" s="17" t="s">
        <v>40</v>
      </c>
      <c r="C32" s="75">
        <v>400</v>
      </c>
      <c r="D32" s="34">
        <v>500</v>
      </c>
      <c r="E32" s="34">
        <v>685.3</v>
      </c>
      <c r="F32" s="34">
        <v>100</v>
      </c>
      <c r="G32" s="42">
        <v>45.2</v>
      </c>
      <c r="H32" s="30">
        <f t="shared" si="0"/>
        <v>45.2</v>
      </c>
      <c r="I32" s="52"/>
      <c r="J32" s="80"/>
    </row>
    <row r="33" spans="1:10" ht="26.25" customHeight="1">
      <c r="A33" s="6" t="s">
        <v>20</v>
      </c>
      <c r="B33" s="7" t="s">
        <v>21</v>
      </c>
      <c r="C33" s="63"/>
      <c r="D33" s="33">
        <f>D34+D35</f>
        <v>800</v>
      </c>
      <c r="E33" s="33">
        <f>E34+E35</f>
        <v>1355.2</v>
      </c>
      <c r="F33" s="33">
        <f>F34+F35</f>
        <v>200</v>
      </c>
      <c r="G33" s="31">
        <f>G34+G35+G36</f>
        <v>295.4</v>
      </c>
      <c r="H33" s="30">
        <f t="shared" si="0"/>
        <v>147.7</v>
      </c>
      <c r="I33" s="48"/>
      <c r="J33" s="48"/>
    </row>
    <row r="34" spans="1:10" ht="33.75" customHeight="1">
      <c r="A34" s="26" t="s">
        <v>68</v>
      </c>
      <c r="B34" s="27" t="s">
        <v>41</v>
      </c>
      <c r="C34" s="60">
        <v>-100</v>
      </c>
      <c r="D34" s="35">
        <v>740</v>
      </c>
      <c r="E34" s="35">
        <v>677.6</v>
      </c>
      <c r="F34" s="35">
        <v>200</v>
      </c>
      <c r="G34" s="45">
        <v>10</v>
      </c>
      <c r="H34" s="30">
        <f t="shared" si="0"/>
        <v>5</v>
      </c>
      <c r="I34" s="53"/>
      <c r="J34" s="53"/>
    </row>
    <row r="35" spans="1:10" ht="33.75" customHeight="1">
      <c r="A35" s="26" t="s">
        <v>69</v>
      </c>
      <c r="B35" s="27" t="s">
        <v>41</v>
      </c>
      <c r="C35" s="60">
        <v>-100</v>
      </c>
      <c r="D35" s="35">
        <v>60</v>
      </c>
      <c r="E35" s="35">
        <v>677.6</v>
      </c>
      <c r="F35" s="35"/>
      <c r="G35" s="45"/>
      <c r="H35" s="30"/>
      <c r="I35" s="53"/>
      <c r="J35" s="53"/>
    </row>
    <row r="36" spans="1:10" ht="33.75" customHeight="1">
      <c r="A36" s="26" t="s">
        <v>73</v>
      </c>
      <c r="B36" s="27" t="s">
        <v>72</v>
      </c>
      <c r="C36" s="60"/>
      <c r="D36" s="35"/>
      <c r="E36" s="35"/>
      <c r="F36" s="35"/>
      <c r="G36" s="85">
        <v>285.4</v>
      </c>
      <c r="H36" s="30"/>
      <c r="I36" s="53"/>
      <c r="J36" s="53"/>
    </row>
    <row r="37" spans="1:10" ht="29.25" customHeight="1">
      <c r="A37" s="6" t="s">
        <v>22</v>
      </c>
      <c r="B37" s="7" t="s">
        <v>23</v>
      </c>
      <c r="C37" s="63"/>
      <c r="D37" s="31">
        <f>D38+D41+D42+D43+D44+D47+D48</f>
        <v>8995.800000000001</v>
      </c>
      <c r="E37" s="31">
        <f>E38+E41+E42+E43+E44+E47+E48</f>
        <v>8336</v>
      </c>
      <c r="F37" s="31">
        <f>F38+F41+F42+F43+F44+F47+F48</f>
        <v>2390.8999999999996</v>
      </c>
      <c r="G37" s="31">
        <f>G38+G41+G42+G43+G44+G47+G48</f>
        <v>2390.8999999999996</v>
      </c>
      <c r="H37" s="30">
        <f t="shared" si="0"/>
        <v>100</v>
      </c>
      <c r="I37" s="48"/>
      <c r="J37" s="48"/>
    </row>
    <row r="38" spans="1:12" ht="44.25" customHeight="1">
      <c r="A38" s="8" t="s">
        <v>30</v>
      </c>
      <c r="B38" s="10" t="s">
        <v>47</v>
      </c>
      <c r="C38" s="70"/>
      <c r="D38" s="31">
        <v>7856.6</v>
      </c>
      <c r="E38" s="31">
        <v>7027.4</v>
      </c>
      <c r="F38" s="31">
        <v>1885.6</v>
      </c>
      <c r="G38" s="41">
        <v>1885.6</v>
      </c>
      <c r="H38" s="30">
        <f t="shared" si="0"/>
        <v>100</v>
      </c>
      <c r="I38" s="48"/>
      <c r="J38" s="48"/>
      <c r="K38" s="55"/>
      <c r="L38" s="55"/>
    </row>
    <row r="39" spans="1:10" ht="1.5" customHeight="1" hidden="1">
      <c r="A39" s="8"/>
      <c r="B39" s="17"/>
      <c r="C39" s="67"/>
      <c r="D39" s="33"/>
      <c r="E39" s="33"/>
      <c r="F39" s="33"/>
      <c r="G39" s="46"/>
      <c r="H39" s="30" t="e">
        <f t="shared" si="0"/>
        <v>#DIV/0!</v>
      </c>
      <c r="I39" s="48"/>
      <c r="J39" s="48"/>
    </row>
    <row r="40" spans="1:10" ht="1.5" customHeight="1" hidden="1">
      <c r="A40" s="8"/>
      <c r="B40" s="17"/>
      <c r="C40" s="67"/>
      <c r="D40" s="33"/>
      <c r="E40" s="33"/>
      <c r="F40" s="33"/>
      <c r="G40" s="46"/>
      <c r="H40" s="30" t="e">
        <f t="shared" si="0"/>
        <v>#DIV/0!</v>
      </c>
      <c r="I40" s="48"/>
      <c r="J40" s="48"/>
    </row>
    <row r="41" spans="1:10" ht="45" customHeight="1">
      <c r="A41" s="8" t="s">
        <v>30</v>
      </c>
      <c r="B41" s="10" t="s">
        <v>48</v>
      </c>
      <c r="C41" s="70"/>
      <c r="D41" s="31">
        <v>728.9</v>
      </c>
      <c r="E41" s="31">
        <v>1050.1</v>
      </c>
      <c r="F41" s="31">
        <v>145</v>
      </c>
      <c r="G41" s="61">
        <v>145</v>
      </c>
      <c r="H41" s="30">
        <f t="shared" si="0"/>
        <v>100</v>
      </c>
      <c r="I41" s="48"/>
      <c r="J41" s="48"/>
    </row>
    <row r="42" spans="1:10" ht="22.5" customHeight="1">
      <c r="A42" s="8" t="s">
        <v>50</v>
      </c>
      <c r="B42" s="10" t="s">
        <v>51</v>
      </c>
      <c r="C42" s="70"/>
      <c r="D42" s="31"/>
      <c r="E42" s="31">
        <v>10</v>
      </c>
      <c r="F42" s="31"/>
      <c r="G42" s="61"/>
      <c r="H42" s="30"/>
      <c r="I42" s="48"/>
      <c r="J42" s="48"/>
    </row>
    <row r="43" spans="1:10" ht="40.5" customHeight="1">
      <c r="A43" s="8" t="s">
        <v>71</v>
      </c>
      <c r="B43" s="20" t="s">
        <v>31</v>
      </c>
      <c r="C43" s="71"/>
      <c r="D43" s="34">
        <v>234.7</v>
      </c>
      <c r="E43" s="34">
        <v>164.4</v>
      </c>
      <c r="F43" s="34">
        <v>234.7</v>
      </c>
      <c r="G43" s="46">
        <v>234.7</v>
      </c>
      <c r="H43" s="30">
        <f t="shared" si="0"/>
        <v>100</v>
      </c>
      <c r="I43" s="48"/>
      <c r="J43" s="48"/>
    </row>
    <row r="44" spans="1:10" ht="30.75" customHeight="1">
      <c r="A44" s="11" t="s">
        <v>70</v>
      </c>
      <c r="B44" s="17" t="s">
        <v>33</v>
      </c>
      <c r="C44" s="67"/>
      <c r="D44" s="34">
        <v>66.6</v>
      </c>
      <c r="E44" s="34">
        <v>66.6</v>
      </c>
      <c r="F44" s="34">
        <v>16.6</v>
      </c>
      <c r="G44" s="41">
        <v>16.6</v>
      </c>
      <c r="H44" s="30">
        <f t="shared" si="0"/>
        <v>100</v>
      </c>
      <c r="I44" s="48"/>
      <c r="J44" s="48"/>
    </row>
    <row r="45" spans="1:10" ht="36.75" customHeight="1" hidden="1" thickBot="1">
      <c r="A45" s="6" t="s">
        <v>24</v>
      </c>
      <c r="B45" s="18" t="s">
        <v>25</v>
      </c>
      <c r="C45" s="66"/>
      <c r="D45" s="33">
        <f>D46+D47</f>
        <v>99</v>
      </c>
      <c r="E45" s="33">
        <f>E46+E47</f>
        <v>17.5</v>
      </c>
      <c r="F45" s="33"/>
      <c r="G45" s="40">
        <f>G46+G47</f>
        <v>99</v>
      </c>
      <c r="H45" s="30" t="e">
        <f t="shared" si="0"/>
        <v>#DIV/0!</v>
      </c>
      <c r="I45" s="48"/>
      <c r="J45" s="48"/>
    </row>
    <row r="46" spans="1:10" ht="26.25" customHeight="1" hidden="1">
      <c r="A46" s="23"/>
      <c r="B46" s="24"/>
      <c r="C46" s="72"/>
      <c r="D46" s="34"/>
      <c r="E46" s="34"/>
      <c r="F46" s="34"/>
      <c r="G46" s="41"/>
      <c r="H46" s="30" t="e">
        <f t="shared" si="0"/>
        <v>#DIV/0!</v>
      </c>
      <c r="I46" s="48"/>
      <c r="J46" s="48"/>
    </row>
    <row r="47" spans="1:10" ht="36" customHeight="1">
      <c r="A47" s="11" t="s">
        <v>49</v>
      </c>
      <c r="B47" s="17" t="s">
        <v>42</v>
      </c>
      <c r="C47" s="75">
        <v>6</v>
      </c>
      <c r="D47" s="76">
        <v>99</v>
      </c>
      <c r="E47" s="36">
        <v>17.5</v>
      </c>
      <c r="F47" s="76">
        <v>99</v>
      </c>
      <c r="G47" s="83">
        <v>99</v>
      </c>
      <c r="H47" s="30">
        <f t="shared" si="0"/>
        <v>100</v>
      </c>
      <c r="I47" s="54"/>
      <c r="J47" s="54"/>
    </row>
    <row r="48" spans="1:10" ht="52.5" customHeight="1" thickBot="1">
      <c r="A48" s="79" t="s">
        <v>54</v>
      </c>
      <c r="B48" s="17" t="s">
        <v>53</v>
      </c>
      <c r="C48" s="73"/>
      <c r="D48" s="57">
        <v>10</v>
      </c>
      <c r="E48" s="57"/>
      <c r="F48" s="57">
        <v>10</v>
      </c>
      <c r="G48" s="58">
        <v>10</v>
      </c>
      <c r="H48" s="30">
        <f t="shared" si="0"/>
        <v>100</v>
      </c>
      <c r="I48" s="54"/>
      <c r="J48" s="54"/>
    </row>
    <row r="49" spans="1:10" ht="19.5" customHeight="1" thickBot="1">
      <c r="A49" s="3"/>
      <c r="B49" s="19" t="s">
        <v>26</v>
      </c>
      <c r="C49" s="74"/>
      <c r="D49" s="37">
        <f>D37+D33+D31+D24+D18+D8</f>
        <v>21547.6</v>
      </c>
      <c r="E49" s="37">
        <f>E37+E33+E31+E24+E18+E8</f>
        <v>18698.3</v>
      </c>
      <c r="F49" s="37">
        <f>F37+F33+F31+F24+F18+F8</f>
        <v>4599.2</v>
      </c>
      <c r="G49" s="37">
        <f>G37+G33+G31+G24+G18+G8</f>
        <v>5106.2</v>
      </c>
      <c r="H49" s="30">
        <f t="shared" si="0"/>
        <v>111.02365628805009</v>
      </c>
      <c r="I49" s="48"/>
      <c r="J49" s="48"/>
    </row>
    <row r="50" spans="9:10" ht="20.25" customHeight="1">
      <c r="I50" s="52"/>
      <c r="J50" s="82"/>
    </row>
    <row r="51" spans="7:10" ht="21.75" customHeight="1">
      <c r="G51" s="55"/>
      <c r="I51" s="56"/>
      <c r="J51" s="82"/>
    </row>
    <row r="52" ht="12.75">
      <c r="G52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2012-08-14T13:22:38Z</cp:lastPrinted>
  <dcterms:created xsi:type="dcterms:W3CDTF">1996-10-08T23:32:33Z</dcterms:created>
  <dcterms:modified xsi:type="dcterms:W3CDTF">2012-08-17T07:57:10Z</dcterms:modified>
  <cp:category/>
  <cp:version/>
  <cp:contentType/>
  <cp:contentStatus/>
</cp:coreProperties>
</file>