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Бюджет" sheetId="1" r:id="rId1"/>
  </sheets>
  <definedNames>
    <definedName name="_xlnm._FilterDatabase" localSheetId="0" hidden="1">Бюджет!$A$6:$I$96</definedName>
    <definedName name="APPT" localSheetId="0">Бюджет!$A$14</definedName>
    <definedName name="FIO" localSheetId="0">Бюджет!$F$14</definedName>
    <definedName name="LAST_CELL" localSheetId="0">Бюджет!$J$101</definedName>
    <definedName name="SIGN" localSheetId="0">Бюджет!$A$14:$H$15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/>
  <c r="G91" l="1"/>
  <c r="G78"/>
  <c r="G77"/>
  <c r="G90"/>
  <c r="G73" l="1"/>
  <c r="G49" l="1"/>
  <c r="H10" l="1"/>
  <c r="G10"/>
  <c r="H24" l="1"/>
  <c r="I24"/>
  <c r="G24"/>
  <c r="I33"/>
  <c r="H33"/>
  <c r="G33"/>
  <c r="I91"/>
  <c r="H91"/>
  <c r="H88"/>
  <c r="H87" s="1"/>
  <c r="I88"/>
  <c r="I87" s="1"/>
  <c r="G88"/>
  <c r="G87" s="1"/>
  <c r="H78"/>
  <c r="H77" s="1"/>
  <c r="I78"/>
  <c r="I77" s="1"/>
  <c r="H74"/>
  <c r="H73" s="1"/>
  <c r="I74"/>
  <c r="I73" s="1"/>
  <c r="H58"/>
  <c r="I58"/>
  <c r="G58"/>
  <c r="I68"/>
  <c r="H68"/>
  <c r="G68"/>
  <c r="H54"/>
  <c r="I54"/>
  <c r="G54"/>
  <c r="H49"/>
  <c r="I49"/>
  <c r="H45"/>
  <c r="I45"/>
  <c r="G45"/>
  <c r="H38"/>
  <c r="I38"/>
  <c r="G38"/>
  <c r="G35" s="1"/>
  <c r="H36"/>
  <c r="I36"/>
  <c r="G36"/>
  <c r="H31"/>
  <c r="I31"/>
  <c r="I30" s="1"/>
  <c r="G31"/>
  <c r="H22"/>
  <c r="I22"/>
  <c r="G22"/>
  <c r="H18"/>
  <c r="I18"/>
  <c r="G18"/>
  <c r="I10"/>
  <c r="G8"/>
  <c r="I35" l="1"/>
  <c r="G48"/>
  <c r="H35"/>
  <c r="I90"/>
  <c r="H90"/>
  <c r="G7"/>
  <c r="I8"/>
  <c r="I7" s="1"/>
  <c r="H8"/>
  <c r="H7" s="1"/>
  <c r="H96" l="1"/>
  <c r="I96"/>
</calcChain>
</file>

<file path=xl/sharedStrings.xml><?xml version="1.0" encoding="utf-8"?>
<sst xmlns="http://schemas.openxmlformats.org/spreadsheetml/2006/main" count="475" uniqueCount="91">
  <si>
    <t>Наименование кода</t>
  </si>
  <si>
    <t>КВСР</t>
  </si>
  <si>
    <t>Раздел</t>
  </si>
  <si>
    <t>Подраздел</t>
  </si>
  <si>
    <t>КЦСР</t>
  </si>
  <si>
    <t>КВР</t>
  </si>
  <si>
    <t>Ассигнования 2023 год</t>
  </si>
  <si>
    <t>Ассигнования 2024 год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</si>
  <si>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</si>
  <si>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>613</t>
  </si>
  <si>
    <t>01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</si>
  <si>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</si>
  <si>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</si>
  <si>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61Ф0311050</t>
  </si>
  <si>
    <t>100</t>
  </si>
  <si>
    <t>04</t>
  </si>
  <si>
    <t>Закупка товаров, работ и услуг для обеспечения государственных (муниципальных) нужд</t>
  </si>
  <si>
    <t>61П0111030</t>
  </si>
  <si>
    <t>200</t>
  </si>
  <si>
    <t>Иные бюджетные ассигнования</t>
  </si>
  <si>
    <t>800</t>
  </si>
  <si>
    <t>61П0115070</t>
  </si>
  <si>
    <t>61П0171340</t>
  </si>
  <si>
    <t>61Ф0211020</t>
  </si>
  <si>
    <t>61Ф0211040</t>
  </si>
  <si>
    <t>61Ф0311030</t>
  </si>
  <si>
    <t>06</t>
  </si>
  <si>
    <t>Межбюджетные трансферты</t>
  </si>
  <si>
    <t>62Д0113020</t>
  </si>
  <si>
    <t>500</t>
  </si>
  <si>
    <t>62Д0113060</t>
  </si>
  <si>
    <t>62Д0113150</t>
  </si>
  <si>
    <t>11</t>
  </si>
  <si>
    <t>62Д0215020</t>
  </si>
  <si>
    <t>13</t>
  </si>
  <si>
    <t>62Д0115040</t>
  </si>
  <si>
    <t>62Д0116271</t>
  </si>
  <si>
    <t>62Д0215030</t>
  </si>
  <si>
    <t>62Д0215050</t>
  </si>
  <si>
    <t>Социальное обеспечение и иные выплаты населению</t>
  </si>
  <si>
    <t>62Д0215060</t>
  </si>
  <si>
    <t>300</t>
  </si>
  <si>
    <t>02</t>
  </si>
  <si>
    <t>62Д0251180</t>
  </si>
  <si>
    <t>05</t>
  </si>
  <si>
    <t>7Ш40115520</t>
  </si>
  <si>
    <t>09</t>
  </si>
  <si>
    <t>7Ш40515540</t>
  </si>
  <si>
    <t>7Ш40516230</t>
  </si>
  <si>
    <t>7Ш405S4660</t>
  </si>
  <si>
    <t>7Ш405S4770</t>
  </si>
  <si>
    <t>Капитальные вложения в объекты государственной (муниципальной) собственности</t>
  </si>
  <si>
    <t>7Ш802S4200</t>
  </si>
  <si>
    <t>12</t>
  </si>
  <si>
    <t>7Ш40115510</t>
  </si>
  <si>
    <t>62Д0113010</t>
  </si>
  <si>
    <t>62Д0113030</t>
  </si>
  <si>
    <t>7Ш40215200</t>
  </si>
  <si>
    <t>7Ш40215210</t>
  </si>
  <si>
    <t>62Д0113070</t>
  </si>
  <si>
    <t>7Ш40716180</t>
  </si>
  <si>
    <t>7Ш40215380</t>
  </si>
  <si>
    <t>7Ш40215410</t>
  </si>
  <si>
    <t>7Ш40215420</t>
  </si>
  <si>
    <t>7Ш40215530</t>
  </si>
  <si>
    <t>7Ш806S4310</t>
  </si>
  <si>
    <t>7Ш40618931</t>
  </si>
  <si>
    <t>07</t>
  </si>
  <si>
    <t>7Ш40418310</t>
  </si>
  <si>
    <t>08</t>
  </si>
  <si>
    <t>7Ш40312500</t>
  </si>
  <si>
    <t>7Ш40312600</t>
  </si>
  <si>
    <t>7Ш403S0361</t>
  </si>
  <si>
    <t>7Ш403S0362</t>
  </si>
  <si>
    <t>10</t>
  </si>
  <si>
    <t>62Д0215280</t>
  </si>
  <si>
    <t>7Ш40415340</t>
  </si>
  <si>
    <t>Итого</t>
  </si>
  <si>
    <t>Ассигнования 2025 год</t>
  </si>
  <si>
    <t>Администрация муниципального образования Рождественского сельского поселения Гатчинского муниципального района Ленинградской област</t>
  </si>
  <si>
    <t>7Ш402S4840</t>
  </si>
  <si>
    <t>7Ш403S4840</t>
  </si>
  <si>
    <t>14</t>
  </si>
  <si>
    <t>7Ш40815120</t>
  </si>
  <si>
    <t>Приложение № 12                                   к решению Совета депутатов Рождественского сельского поселения</t>
  </si>
  <si>
    <t>Ведомственная структура расходов бюджета Рождественского сельского поселения на 2023 год и на плановый период 2024 и 2025 годов</t>
  </si>
  <si>
    <r>
      <t>0</t>
    </r>
    <r>
      <rPr>
        <sz val="10"/>
        <rFont val="Times New Roman"/>
        <family val="1"/>
        <charset val="204"/>
      </rPr>
      <t>5</t>
    </r>
  </si>
  <si>
    <t>7Ш802S0120</t>
  </si>
  <si>
    <t>400</t>
  </si>
  <si>
    <t>62Д0215470</t>
  </si>
  <si>
    <t>700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</si>
</sst>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.5"/>
      <name val="MS Sans Serif"/>
    </font>
    <font>
      <sz val="8"/>
      <name val="Arial Cyr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left" vertical="center" wrapText="1"/>
    </xf>
    <xf numFmtId="49" fontId="4" fillId="0" borderId="7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left"/>
    </xf>
    <xf numFmtId="49" fontId="7" fillId="0" borderId="3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left"/>
    </xf>
    <xf numFmtId="4" fontId="7" fillId="0" borderId="3" xfId="0" applyNumberFormat="1" applyFont="1" applyBorder="1" applyAlignment="1" applyProtection="1">
      <alignment horizontal="righ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" fontId="7" fillId="0" borderId="6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7" fillId="0" borderId="3" xfId="0" applyNumberFormat="1" applyFont="1" applyBorder="1" applyAlignment="1" applyProtection="1">
      <alignment horizontal="right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left" vertical="center" wrapText="1"/>
    </xf>
    <xf numFmtId="4" fontId="7" fillId="2" borderId="3" xfId="0" applyNumberFormat="1" applyFont="1" applyFill="1" applyBorder="1" applyAlignment="1" applyProtection="1">
      <alignment horizontal="righ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left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49" fontId="7" fillId="2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190500</xdr:rowOff>
    </xdr:from>
    <xdr:to>
      <xdr:col>4</xdr:col>
      <xdr:colOff>1238250</xdr:colOff>
      <xdr:row>99</xdr:row>
      <xdr:rowOff>47625</xdr:rowOff>
    </xdr:to>
    <xdr:grpSp>
      <xdr:nvGrpSpPr>
        <xdr:cNvPr id="1025" name="Group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55702200"/>
          <a:ext cx="3486150" cy="36766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=""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=""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=""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="" xmlns:a16="http://schemas.microsoft.com/office/drawing/2014/main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=""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=""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="" xmlns:a16="http://schemas.microsoft.com/office/drawing/2014/main" id="{00000000-0008-0000-0000-000008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100</xdr:row>
      <xdr:rowOff>76200</xdr:rowOff>
    </xdr:from>
    <xdr:to>
      <xdr:col>4</xdr:col>
      <xdr:colOff>1238250</xdr:colOff>
      <xdr:row>102</xdr:row>
      <xdr:rowOff>95250</xdr:rowOff>
    </xdr:to>
    <xdr:grpSp>
      <xdr:nvGrpSpPr>
        <xdr:cNvPr id="1033" name="Group 9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0" y="56258460"/>
          <a:ext cx="3486150" cy="33909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=""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=""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=""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="" xmlns:a16="http://schemas.microsoft.com/office/drawing/2014/main" id="{00000000-0008-0000-00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="" xmlns:a16="http://schemas.microsoft.com/office/drawing/2014/main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="" xmlns:a16="http://schemas.microsoft.com/office/drawing/2014/main" id="{00000000-0008-0000-0000-00000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="" xmlns:a16="http://schemas.microsoft.com/office/drawing/2014/main" id="{00000000-0008-0000-00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96"/>
  <sheetViews>
    <sheetView showGridLines="0" tabSelected="1" workbookViewId="0">
      <selection activeCell="M6" sqref="M6"/>
    </sheetView>
  </sheetViews>
  <sheetFormatPr defaultRowHeight="12.75" customHeight="1" outlineLevelRow="2"/>
  <cols>
    <col min="1" max="1" width="17" customWidth="1"/>
    <col min="2" max="2" width="7.5546875" customWidth="1"/>
    <col min="3" max="3" width="7" customWidth="1"/>
    <col min="4" max="4" width="7.33203125" customWidth="1"/>
    <col min="5" max="5" width="12" customWidth="1"/>
    <col min="6" max="6" width="6.33203125" customWidth="1"/>
    <col min="7" max="7" width="9.33203125" customWidth="1"/>
    <col min="8" max="8" width="12" customWidth="1"/>
    <col min="9" max="10" width="9.109375" customWidth="1"/>
  </cols>
  <sheetData>
    <row r="1" spans="1:10" ht="13.2">
      <c r="A1" s="39"/>
      <c r="B1" s="39"/>
      <c r="C1" s="39"/>
      <c r="D1" s="39"/>
      <c r="E1" s="39"/>
      <c r="F1" s="39"/>
      <c r="G1" s="42" t="s">
        <v>84</v>
      </c>
      <c r="H1" s="43"/>
      <c r="I1" s="43"/>
      <c r="J1" s="1"/>
    </row>
    <row r="2" spans="1:10" ht="36" customHeight="1">
      <c r="A2" s="2"/>
      <c r="B2" s="1"/>
      <c r="C2" s="1"/>
      <c r="D2" s="1"/>
      <c r="E2" s="1"/>
      <c r="F2" s="5"/>
      <c r="G2" s="43"/>
      <c r="H2" s="43"/>
      <c r="I2" s="43"/>
      <c r="J2" s="1"/>
    </row>
    <row r="3" spans="1:10" ht="13.2">
      <c r="A3" s="40"/>
      <c r="B3" s="41"/>
      <c r="C3" s="41"/>
      <c r="D3" s="41"/>
      <c r="E3" s="41"/>
      <c r="F3" s="41"/>
      <c r="G3" s="41"/>
      <c r="H3" s="41"/>
      <c r="I3" s="3"/>
      <c r="J3" s="3"/>
    </row>
    <row r="4" spans="1:10" ht="32.25" customHeight="1">
      <c r="A4" s="44" t="s">
        <v>85</v>
      </c>
      <c r="B4" s="45"/>
      <c r="C4" s="45"/>
      <c r="D4" s="45"/>
      <c r="E4" s="45"/>
      <c r="F4" s="45"/>
      <c r="G4" s="45"/>
      <c r="H4" s="45"/>
      <c r="I4" s="45"/>
    </row>
    <row r="5" spans="1:10" ht="13.2">
      <c r="A5" s="4"/>
      <c r="B5" s="4"/>
      <c r="C5" s="4"/>
      <c r="D5" s="4"/>
      <c r="E5" s="4"/>
      <c r="F5" s="4"/>
      <c r="G5" s="4"/>
      <c r="H5" s="4"/>
      <c r="I5" s="1"/>
      <c r="J5" s="1"/>
    </row>
    <row r="6" spans="1:10" ht="39.6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78</v>
      </c>
    </row>
    <row r="7" spans="1:10" ht="64.2" customHeight="1">
      <c r="A7" s="7" t="s">
        <v>8</v>
      </c>
      <c r="B7" s="8" t="s">
        <v>9</v>
      </c>
      <c r="C7" s="9" t="s">
        <v>10</v>
      </c>
      <c r="D7" s="9"/>
      <c r="E7" s="8"/>
      <c r="F7" s="8"/>
      <c r="G7" s="23">
        <f>G8+G10+G18+G22+G24</f>
        <v>16807.760000000002</v>
      </c>
      <c r="H7" s="23">
        <f t="shared" ref="H7:I7" si="0">H8+H10+H18+H22+H24</f>
        <v>16257.420000000002</v>
      </c>
      <c r="I7" s="23">
        <f t="shared" si="0"/>
        <v>16498.240000000002</v>
      </c>
    </row>
    <row r="8" spans="1:10" ht="65.400000000000006" customHeight="1" outlineLevel="1">
      <c r="A8" s="7" t="s">
        <v>8</v>
      </c>
      <c r="B8" s="8" t="s">
        <v>9</v>
      </c>
      <c r="C8" s="9" t="s">
        <v>10</v>
      </c>
      <c r="D8" s="9" t="s">
        <v>11</v>
      </c>
      <c r="E8" s="8"/>
      <c r="F8" s="8"/>
      <c r="G8" s="23">
        <f>G9</f>
        <v>50</v>
      </c>
      <c r="H8" s="23">
        <f>H9</f>
        <v>50</v>
      </c>
      <c r="I8" s="23">
        <f>I9</f>
        <v>50</v>
      </c>
    </row>
    <row r="9" spans="1:10" ht="63.6" customHeight="1" outlineLevel="2">
      <c r="A9" s="10" t="s">
        <v>12</v>
      </c>
      <c r="B9" s="11" t="s">
        <v>9</v>
      </c>
      <c r="C9" s="10" t="s">
        <v>10</v>
      </c>
      <c r="D9" s="10" t="s">
        <v>11</v>
      </c>
      <c r="E9" s="11" t="s">
        <v>13</v>
      </c>
      <c r="F9" s="11" t="s">
        <v>14</v>
      </c>
      <c r="G9" s="24">
        <v>50</v>
      </c>
      <c r="H9" s="24">
        <v>50</v>
      </c>
      <c r="I9" s="24">
        <v>50</v>
      </c>
    </row>
    <row r="10" spans="1:10" ht="43.2" customHeight="1" outlineLevel="1">
      <c r="A10" s="7" t="s">
        <v>8</v>
      </c>
      <c r="B10" s="8" t="s">
        <v>9</v>
      </c>
      <c r="C10" s="9" t="s">
        <v>10</v>
      </c>
      <c r="D10" s="9" t="s">
        <v>15</v>
      </c>
      <c r="E10" s="8"/>
      <c r="F10" s="8"/>
      <c r="G10" s="23">
        <f>G11+G12+G13+G14+G15+G16+G17</f>
        <v>15760.5</v>
      </c>
      <c r="H10" s="23">
        <f>H11+H12+H13+H14+H15+H16+H17</f>
        <v>15557.420000000002</v>
      </c>
      <c r="I10" s="23">
        <f t="shared" ref="I10" si="1">I11+I12+I13+I14+I15+I16+I17</f>
        <v>15758.240000000002</v>
      </c>
    </row>
    <row r="11" spans="1:10" ht="33" customHeight="1" outlineLevel="2">
      <c r="A11" s="10" t="s">
        <v>16</v>
      </c>
      <c r="B11" s="11" t="s">
        <v>9</v>
      </c>
      <c r="C11" s="10" t="s">
        <v>10</v>
      </c>
      <c r="D11" s="10" t="s">
        <v>15</v>
      </c>
      <c r="E11" s="11" t="s">
        <v>17</v>
      </c>
      <c r="F11" s="11" t="s">
        <v>18</v>
      </c>
      <c r="G11" s="24">
        <v>2940.2</v>
      </c>
      <c r="H11" s="24">
        <v>2658.02</v>
      </c>
      <c r="I11" s="24">
        <v>2658.02</v>
      </c>
    </row>
    <row r="12" spans="1:10" ht="26.4" outlineLevel="2">
      <c r="A12" s="10" t="s">
        <v>19</v>
      </c>
      <c r="B12" s="11" t="s">
        <v>9</v>
      </c>
      <c r="C12" s="10" t="s">
        <v>10</v>
      </c>
      <c r="D12" s="10" t="s">
        <v>15</v>
      </c>
      <c r="E12" s="11" t="s">
        <v>17</v>
      </c>
      <c r="F12" s="11" t="s">
        <v>20</v>
      </c>
      <c r="G12" s="24">
        <v>20</v>
      </c>
      <c r="H12" s="24">
        <v>20</v>
      </c>
      <c r="I12" s="24">
        <v>20</v>
      </c>
    </row>
    <row r="13" spans="1:10" ht="27" customHeight="1" outlineLevel="2">
      <c r="A13" s="10" t="s">
        <v>16</v>
      </c>
      <c r="B13" s="11" t="s">
        <v>9</v>
      </c>
      <c r="C13" s="10" t="s">
        <v>10</v>
      </c>
      <c r="D13" s="10" t="s">
        <v>15</v>
      </c>
      <c r="E13" s="11" t="s">
        <v>21</v>
      </c>
      <c r="F13" s="11" t="s">
        <v>18</v>
      </c>
      <c r="G13" s="24">
        <v>140</v>
      </c>
      <c r="H13" s="24">
        <v>140</v>
      </c>
      <c r="I13" s="24">
        <v>140</v>
      </c>
    </row>
    <row r="14" spans="1:10" ht="40.200000000000003" customHeight="1" outlineLevel="2">
      <c r="A14" s="10" t="s">
        <v>16</v>
      </c>
      <c r="B14" s="11" t="s">
        <v>9</v>
      </c>
      <c r="C14" s="10" t="s">
        <v>10</v>
      </c>
      <c r="D14" s="10" t="s">
        <v>15</v>
      </c>
      <c r="E14" s="11" t="s">
        <v>22</v>
      </c>
      <c r="F14" s="11" t="s">
        <v>18</v>
      </c>
      <c r="G14" s="24">
        <v>3.5</v>
      </c>
      <c r="H14" s="24">
        <v>3.5</v>
      </c>
      <c r="I14" s="24">
        <v>3.5</v>
      </c>
    </row>
    <row r="15" spans="1:10" ht="46.95" customHeight="1" outlineLevel="2">
      <c r="A15" s="10" t="s">
        <v>12</v>
      </c>
      <c r="B15" s="11" t="s">
        <v>9</v>
      </c>
      <c r="C15" s="10" t="s">
        <v>10</v>
      </c>
      <c r="D15" s="10" t="s">
        <v>15</v>
      </c>
      <c r="E15" s="11" t="s">
        <v>23</v>
      </c>
      <c r="F15" s="11" t="s">
        <v>14</v>
      </c>
      <c r="G15" s="24">
        <v>8451.6</v>
      </c>
      <c r="H15" s="24">
        <v>8530.7000000000007</v>
      </c>
      <c r="I15" s="24">
        <v>8731.52</v>
      </c>
    </row>
    <row r="16" spans="1:10" ht="43.95" customHeight="1" outlineLevel="2">
      <c r="A16" s="10" t="s">
        <v>12</v>
      </c>
      <c r="B16" s="11" t="s">
        <v>9</v>
      </c>
      <c r="C16" s="10" t="s">
        <v>10</v>
      </c>
      <c r="D16" s="10" t="s">
        <v>15</v>
      </c>
      <c r="E16" s="11" t="s">
        <v>24</v>
      </c>
      <c r="F16" s="11" t="s">
        <v>14</v>
      </c>
      <c r="G16" s="24">
        <v>1800</v>
      </c>
      <c r="H16" s="24">
        <v>1800</v>
      </c>
      <c r="I16" s="24">
        <v>1800</v>
      </c>
    </row>
    <row r="17" spans="1:9" ht="45.6" customHeight="1" outlineLevel="2">
      <c r="A17" s="10" t="s">
        <v>12</v>
      </c>
      <c r="B17" s="11" t="s">
        <v>9</v>
      </c>
      <c r="C17" s="10" t="s">
        <v>10</v>
      </c>
      <c r="D17" s="10" t="s">
        <v>15</v>
      </c>
      <c r="E17" s="11" t="s">
        <v>25</v>
      </c>
      <c r="F17" s="11" t="s">
        <v>14</v>
      </c>
      <c r="G17" s="24">
        <v>2405.1999999999998</v>
      </c>
      <c r="H17" s="24">
        <v>2405.1999999999998</v>
      </c>
      <c r="I17" s="24">
        <v>2405.1999999999998</v>
      </c>
    </row>
    <row r="18" spans="1:9" ht="36" customHeight="1" outlineLevel="1">
      <c r="A18" s="7" t="s">
        <v>8</v>
      </c>
      <c r="B18" s="8" t="s">
        <v>9</v>
      </c>
      <c r="C18" s="9" t="s">
        <v>10</v>
      </c>
      <c r="D18" s="9" t="s">
        <v>26</v>
      </c>
      <c r="E18" s="8"/>
      <c r="F18" s="8"/>
      <c r="G18" s="23">
        <f>G19+G20+G21</f>
        <v>280.2</v>
      </c>
      <c r="H18" s="23">
        <f t="shared" ref="H18:I18" si="2">H19+H20+H21</f>
        <v>0</v>
      </c>
      <c r="I18" s="23">
        <f t="shared" si="2"/>
        <v>0</v>
      </c>
    </row>
    <row r="19" spans="1:9" ht="26.4" outlineLevel="2">
      <c r="A19" s="10" t="s">
        <v>27</v>
      </c>
      <c r="B19" s="11" t="s">
        <v>9</v>
      </c>
      <c r="C19" s="10" t="s">
        <v>10</v>
      </c>
      <c r="D19" s="10" t="s">
        <v>26</v>
      </c>
      <c r="E19" s="11" t="s">
        <v>28</v>
      </c>
      <c r="F19" s="11" t="s">
        <v>29</v>
      </c>
      <c r="G19" s="24">
        <v>131.6</v>
      </c>
      <c r="H19" s="24"/>
      <c r="I19" s="24"/>
    </row>
    <row r="20" spans="1:9" ht="26.4" outlineLevel="2">
      <c r="A20" s="10" t="s">
        <v>27</v>
      </c>
      <c r="B20" s="11" t="s">
        <v>9</v>
      </c>
      <c r="C20" s="10" t="s">
        <v>10</v>
      </c>
      <c r="D20" s="10" t="s">
        <v>26</v>
      </c>
      <c r="E20" s="11" t="s">
        <v>30</v>
      </c>
      <c r="F20" s="11" t="s">
        <v>29</v>
      </c>
      <c r="G20" s="24">
        <v>37.9</v>
      </c>
      <c r="H20" s="24"/>
      <c r="I20" s="24"/>
    </row>
    <row r="21" spans="1:9" ht="26.4" outlineLevel="2">
      <c r="A21" s="10" t="s">
        <v>27</v>
      </c>
      <c r="B21" s="11" t="s">
        <v>9</v>
      </c>
      <c r="C21" s="10" t="s">
        <v>10</v>
      </c>
      <c r="D21" s="10" t="s">
        <v>26</v>
      </c>
      <c r="E21" s="11" t="s">
        <v>31</v>
      </c>
      <c r="F21" s="11" t="s">
        <v>29</v>
      </c>
      <c r="G21" s="24">
        <v>110.7</v>
      </c>
      <c r="H21" s="24"/>
      <c r="I21" s="24"/>
    </row>
    <row r="22" spans="1:9" ht="27" customHeight="1" outlineLevel="1">
      <c r="A22" s="7" t="s">
        <v>8</v>
      </c>
      <c r="B22" s="8" t="s">
        <v>9</v>
      </c>
      <c r="C22" s="9" t="s">
        <v>10</v>
      </c>
      <c r="D22" s="9" t="s">
        <v>32</v>
      </c>
      <c r="E22" s="8"/>
      <c r="F22" s="8"/>
      <c r="G22" s="23">
        <f>G23</f>
        <v>200</v>
      </c>
      <c r="H22" s="23">
        <f t="shared" ref="H22:I22" si="3">H23</f>
        <v>100</v>
      </c>
      <c r="I22" s="23">
        <f t="shared" si="3"/>
        <v>100</v>
      </c>
    </row>
    <row r="23" spans="1:9" ht="26.4" outlineLevel="2">
      <c r="A23" s="10" t="s">
        <v>19</v>
      </c>
      <c r="B23" s="11" t="s">
        <v>9</v>
      </c>
      <c r="C23" s="10" t="s">
        <v>10</v>
      </c>
      <c r="D23" s="10" t="s">
        <v>32</v>
      </c>
      <c r="E23" s="11" t="s">
        <v>33</v>
      </c>
      <c r="F23" s="11" t="s">
        <v>20</v>
      </c>
      <c r="G23" s="24">
        <v>200</v>
      </c>
      <c r="H23" s="24">
        <v>100</v>
      </c>
      <c r="I23" s="24">
        <v>100</v>
      </c>
    </row>
    <row r="24" spans="1:9" ht="28.2" customHeight="1" outlineLevel="1">
      <c r="A24" s="7" t="s">
        <v>8</v>
      </c>
      <c r="B24" s="8" t="s">
        <v>9</v>
      </c>
      <c r="C24" s="9" t="s">
        <v>10</v>
      </c>
      <c r="D24" s="9" t="s">
        <v>34</v>
      </c>
      <c r="E24" s="8"/>
      <c r="F24" s="8"/>
      <c r="G24" s="23">
        <f>G25+G26+G27+G28+G29</f>
        <v>517.05999999999995</v>
      </c>
      <c r="H24" s="23">
        <f t="shared" ref="H24:I24" si="4">H25+H26+H27+H28+H29</f>
        <v>550</v>
      </c>
      <c r="I24" s="23">
        <f t="shared" si="4"/>
        <v>590</v>
      </c>
    </row>
    <row r="25" spans="1:9" ht="26.4" outlineLevel="2">
      <c r="A25" s="10" t="s">
        <v>19</v>
      </c>
      <c r="B25" s="11" t="s">
        <v>9</v>
      </c>
      <c r="C25" s="10" t="s">
        <v>10</v>
      </c>
      <c r="D25" s="10" t="s">
        <v>34</v>
      </c>
      <c r="E25" s="11" t="s">
        <v>35</v>
      </c>
      <c r="F25" s="11" t="s">
        <v>20</v>
      </c>
      <c r="G25" s="24">
        <v>150</v>
      </c>
      <c r="H25" s="24">
        <v>150</v>
      </c>
      <c r="I25" s="24">
        <v>150</v>
      </c>
    </row>
    <row r="26" spans="1:9" ht="35.4" customHeight="1" outlineLevel="2">
      <c r="A26" s="10" t="s">
        <v>16</v>
      </c>
      <c r="B26" s="11" t="s">
        <v>9</v>
      </c>
      <c r="C26" s="10" t="s">
        <v>10</v>
      </c>
      <c r="D26" s="10" t="s">
        <v>34</v>
      </c>
      <c r="E26" s="11" t="s">
        <v>36</v>
      </c>
      <c r="F26" s="11" t="s">
        <v>18</v>
      </c>
      <c r="G26" s="24">
        <v>147.06</v>
      </c>
      <c r="H26" s="24">
        <v>80</v>
      </c>
      <c r="I26" s="24">
        <v>120</v>
      </c>
    </row>
    <row r="27" spans="1:9" ht="39.6" customHeight="1" outlineLevel="2">
      <c r="A27" s="10" t="s">
        <v>16</v>
      </c>
      <c r="B27" s="11" t="s">
        <v>9</v>
      </c>
      <c r="C27" s="10" t="s">
        <v>10</v>
      </c>
      <c r="D27" s="10" t="s">
        <v>34</v>
      </c>
      <c r="E27" s="11" t="s">
        <v>37</v>
      </c>
      <c r="F27" s="11" t="s">
        <v>18</v>
      </c>
      <c r="G27" s="24">
        <v>100</v>
      </c>
      <c r="H27" s="24">
        <v>150</v>
      </c>
      <c r="I27" s="24">
        <v>150</v>
      </c>
    </row>
    <row r="28" spans="1:9" ht="33" customHeight="1" outlineLevel="2">
      <c r="A28" s="10" t="s">
        <v>16</v>
      </c>
      <c r="B28" s="11" t="s">
        <v>9</v>
      </c>
      <c r="C28" s="10" t="s">
        <v>10</v>
      </c>
      <c r="D28" s="10" t="s">
        <v>34</v>
      </c>
      <c r="E28" s="11" t="s">
        <v>38</v>
      </c>
      <c r="F28" s="11" t="s">
        <v>18</v>
      </c>
      <c r="G28" s="24">
        <v>70</v>
      </c>
      <c r="H28" s="24">
        <v>70</v>
      </c>
      <c r="I28" s="24">
        <v>70</v>
      </c>
    </row>
    <row r="29" spans="1:9" ht="39.6" outlineLevel="2">
      <c r="A29" s="10" t="s">
        <v>39</v>
      </c>
      <c r="B29" s="11" t="s">
        <v>9</v>
      </c>
      <c r="C29" s="10" t="s">
        <v>10</v>
      </c>
      <c r="D29" s="10" t="s">
        <v>34</v>
      </c>
      <c r="E29" s="11" t="s">
        <v>40</v>
      </c>
      <c r="F29" s="11" t="s">
        <v>41</v>
      </c>
      <c r="G29" s="24">
        <v>50</v>
      </c>
      <c r="H29" s="24">
        <v>100</v>
      </c>
      <c r="I29" s="24">
        <v>100</v>
      </c>
    </row>
    <row r="30" spans="1:9" ht="36.6" customHeight="1">
      <c r="A30" s="7" t="s">
        <v>8</v>
      </c>
      <c r="B30" s="8" t="s">
        <v>9</v>
      </c>
      <c r="C30" s="9" t="s">
        <v>42</v>
      </c>
      <c r="D30" s="9"/>
      <c r="E30" s="8"/>
      <c r="F30" s="8"/>
      <c r="G30" s="23">
        <v>299.60000000000002</v>
      </c>
      <c r="H30" s="23">
        <v>309.89999999999998</v>
      </c>
      <c r="I30" s="23">
        <f>I31</f>
        <v>0</v>
      </c>
    </row>
    <row r="31" spans="1:9" ht="43.95" customHeight="1" outlineLevel="1">
      <c r="A31" s="7" t="s">
        <v>8</v>
      </c>
      <c r="B31" s="8" t="s">
        <v>9</v>
      </c>
      <c r="C31" s="9" t="s">
        <v>42</v>
      </c>
      <c r="D31" s="9" t="s">
        <v>11</v>
      </c>
      <c r="E31" s="8"/>
      <c r="F31" s="8"/>
      <c r="G31" s="23">
        <f>G32</f>
        <v>299.60000000000002</v>
      </c>
      <c r="H31" s="23">
        <f t="shared" ref="H31:I31" si="5">H32</f>
        <v>309.89999999999998</v>
      </c>
      <c r="I31" s="23">
        <f t="shared" si="5"/>
        <v>0</v>
      </c>
    </row>
    <row r="32" spans="1:9" ht="41.4" customHeight="1" outlineLevel="2">
      <c r="A32" s="10" t="s">
        <v>12</v>
      </c>
      <c r="B32" s="11" t="s">
        <v>9</v>
      </c>
      <c r="C32" s="10" t="s">
        <v>42</v>
      </c>
      <c r="D32" s="10" t="s">
        <v>11</v>
      </c>
      <c r="E32" s="11" t="s">
        <v>43</v>
      </c>
      <c r="F32" s="11" t="s">
        <v>14</v>
      </c>
      <c r="G32" s="24">
        <v>299.60000000000002</v>
      </c>
      <c r="H32" s="24">
        <v>309.89999999999998</v>
      </c>
      <c r="I32" s="24"/>
    </row>
    <row r="33" spans="1:9" ht="33" customHeight="1" outlineLevel="2">
      <c r="A33" s="12" t="s">
        <v>8</v>
      </c>
      <c r="B33" s="13" t="s">
        <v>9</v>
      </c>
      <c r="C33" s="12" t="s">
        <v>11</v>
      </c>
      <c r="D33" s="10"/>
      <c r="E33" s="11"/>
      <c r="F33" s="11"/>
      <c r="G33" s="25">
        <f>G34</f>
        <v>250</v>
      </c>
      <c r="H33" s="25">
        <f>H34</f>
        <v>340</v>
      </c>
      <c r="I33" s="25">
        <f>I34</f>
        <v>353.6</v>
      </c>
    </row>
    <row r="34" spans="1:9" ht="33.6" customHeight="1" outlineLevel="2">
      <c r="A34" s="10" t="s">
        <v>12</v>
      </c>
      <c r="B34" s="11" t="s">
        <v>9</v>
      </c>
      <c r="C34" s="10" t="s">
        <v>11</v>
      </c>
      <c r="D34" s="10" t="s">
        <v>82</v>
      </c>
      <c r="E34" s="11" t="s">
        <v>83</v>
      </c>
      <c r="F34" s="11" t="s">
        <v>18</v>
      </c>
      <c r="G34" s="24">
        <v>250</v>
      </c>
      <c r="H34" s="24">
        <v>340</v>
      </c>
      <c r="I34" s="24">
        <v>353.6</v>
      </c>
    </row>
    <row r="35" spans="1:9" ht="37.200000000000003" customHeight="1">
      <c r="A35" s="29" t="s">
        <v>8</v>
      </c>
      <c r="B35" s="30" t="s">
        <v>9</v>
      </c>
      <c r="C35" s="31" t="s">
        <v>15</v>
      </c>
      <c r="D35" s="31"/>
      <c r="E35" s="30"/>
      <c r="F35" s="30"/>
      <c r="G35" s="32">
        <f>G38+G45</f>
        <v>6500.0000000000009</v>
      </c>
      <c r="H35" s="32">
        <f>H38+H45</f>
        <v>34913.25</v>
      </c>
      <c r="I35" s="32">
        <f>I38+I45</f>
        <v>5232.26</v>
      </c>
    </row>
    <row r="36" spans="1:9" ht="30.6" customHeight="1" outlineLevel="1">
      <c r="A36" s="7" t="s">
        <v>8</v>
      </c>
      <c r="B36" s="8" t="s">
        <v>9</v>
      </c>
      <c r="C36" s="9" t="s">
        <v>15</v>
      </c>
      <c r="D36" s="9" t="s">
        <v>44</v>
      </c>
      <c r="E36" s="8"/>
      <c r="F36" s="8"/>
      <c r="G36" s="23">
        <f>G37</f>
        <v>0</v>
      </c>
      <c r="H36" s="23">
        <f t="shared" ref="H36:I36" si="6">H37</f>
        <v>0</v>
      </c>
      <c r="I36" s="23">
        <f t="shared" si="6"/>
        <v>0</v>
      </c>
    </row>
    <row r="37" spans="1:9" ht="25.95" customHeight="1" outlineLevel="2">
      <c r="A37" s="10" t="s">
        <v>16</v>
      </c>
      <c r="B37" s="11" t="s">
        <v>9</v>
      </c>
      <c r="C37" s="10" t="s">
        <v>15</v>
      </c>
      <c r="D37" s="10" t="s">
        <v>44</v>
      </c>
      <c r="E37" s="11" t="s">
        <v>45</v>
      </c>
      <c r="F37" s="11" t="s">
        <v>18</v>
      </c>
      <c r="G37" s="24">
        <v>0</v>
      </c>
      <c r="H37" s="24">
        <v>0</v>
      </c>
      <c r="I37" s="24">
        <v>0</v>
      </c>
    </row>
    <row r="38" spans="1:9" ht="29.4" customHeight="1" outlineLevel="1">
      <c r="A38" s="7" t="s">
        <v>8</v>
      </c>
      <c r="B38" s="8" t="s">
        <v>9</v>
      </c>
      <c r="C38" s="9" t="s">
        <v>15</v>
      </c>
      <c r="D38" s="9" t="s">
        <v>46</v>
      </c>
      <c r="E38" s="8"/>
      <c r="F38" s="8"/>
      <c r="G38" s="23">
        <f>G39+G40+G41+G42+G43+G44</f>
        <v>6100.0000000000009</v>
      </c>
      <c r="H38" s="23">
        <f>H39+H40+H41+H42+H43+H44</f>
        <v>34488</v>
      </c>
      <c r="I38" s="23">
        <f>I39+I40+I41+I42+I43+I44</f>
        <v>4790</v>
      </c>
    </row>
    <row r="39" spans="1:9" ht="28.2" customHeight="1" outlineLevel="2">
      <c r="A39" s="10" t="s">
        <v>16</v>
      </c>
      <c r="B39" s="11" t="s">
        <v>9</v>
      </c>
      <c r="C39" s="10" t="s">
        <v>15</v>
      </c>
      <c r="D39" s="10" t="s">
        <v>46</v>
      </c>
      <c r="E39" s="11" t="s">
        <v>47</v>
      </c>
      <c r="F39" s="11" t="s">
        <v>18</v>
      </c>
      <c r="G39" s="24">
        <v>589.70000000000005</v>
      </c>
      <c r="H39" s="24">
        <v>1000</v>
      </c>
      <c r="I39" s="24">
        <v>2000</v>
      </c>
    </row>
    <row r="40" spans="1:9" ht="34.950000000000003" customHeight="1" outlineLevel="2">
      <c r="A40" s="10" t="s">
        <v>16</v>
      </c>
      <c r="B40" s="11" t="s">
        <v>9</v>
      </c>
      <c r="C40" s="10" t="s">
        <v>15</v>
      </c>
      <c r="D40" s="10" t="s">
        <v>46</v>
      </c>
      <c r="E40" s="11" t="s">
        <v>48</v>
      </c>
      <c r="F40" s="11" t="s">
        <v>18</v>
      </c>
      <c r="G40" s="24">
        <v>400</v>
      </c>
      <c r="H40" s="24">
        <v>2180.6999999999998</v>
      </c>
      <c r="I40" s="24">
        <v>2790</v>
      </c>
    </row>
    <row r="41" spans="1:9" ht="35.4" customHeight="1" outlineLevel="2">
      <c r="A41" s="10" t="s">
        <v>16</v>
      </c>
      <c r="B41" s="11" t="s">
        <v>9</v>
      </c>
      <c r="C41" s="10" t="s">
        <v>15</v>
      </c>
      <c r="D41" s="10" t="s">
        <v>46</v>
      </c>
      <c r="E41" s="11" t="s">
        <v>49</v>
      </c>
      <c r="F41" s="11" t="s">
        <v>18</v>
      </c>
      <c r="G41" s="24">
        <v>1155.4000000000001</v>
      </c>
      <c r="H41" s="24">
        <v>0</v>
      </c>
      <c r="I41" s="24">
        <v>0</v>
      </c>
    </row>
    <row r="42" spans="1:9" ht="22.95" customHeight="1" outlineLevel="2">
      <c r="A42" s="10" t="s">
        <v>16</v>
      </c>
      <c r="B42" s="11" t="s">
        <v>9</v>
      </c>
      <c r="C42" s="10" t="s">
        <v>15</v>
      </c>
      <c r="D42" s="10" t="s">
        <v>46</v>
      </c>
      <c r="E42" s="11" t="s">
        <v>50</v>
      </c>
      <c r="F42" s="11" t="s">
        <v>18</v>
      </c>
      <c r="G42" s="24">
        <v>816.6</v>
      </c>
      <c r="H42" s="24">
        <v>0</v>
      </c>
      <c r="I42" s="24">
        <v>0</v>
      </c>
    </row>
    <row r="43" spans="1:9" ht="30" customHeight="1" outlineLevel="2">
      <c r="A43" s="10" t="s">
        <v>51</v>
      </c>
      <c r="B43" s="11" t="s">
        <v>9</v>
      </c>
      <c r="C43" s="10" t="s">
        <v>15</v>
      </c>
      <c r="D43" s="10" t="s">
        <v>46</v>
      </c>
      <c r="E43" s="11" t="s">
        <v>52</v>
      </c>
      <c r="F43" s="11" t="s">
        <v>18</v>
      </c>
      <c r="G43" s="24">
        <v>2128</v>
      </c>
      <c r="H43" s="24"/>
      <c r="I43" s="24">
        <v>0</v>
      </c>
    </row>
    <row r="44" spans="1:9" ht="31.95" customHeight="1" outlineLevel="2">
      <c r="A44" s="10" t="s">
        <v>51</v>
      </c>
      <c r="B44" s="11" t="s">
        <v>9</v>
      </c>
      <c r="C44" s="10" t="s">
        <v>15</v>
      </c>
      <c r="D44" s="10" t="s">
        <v>46</v>
      </c>
      <c r="E44" s="11" t="s">
        <v>87</v>
      </c>
      <c r="F44" s="11" t="s">
        <v>88</v>
      </c>
      <c r="G44" s="24">
        <v>1010.3</v>
      </c>
      <c r="H44" s="24">
        <v>31307.3</v>
      </c>
      <c r="I44" s="24">
        <v>0</v>
      </c>
    </row>
    <row r="45" spans="1:9" ht="35.4" customHeight="1" outlineLevel="1">
      <c r="A45" s="7" t="s">
        <v>8</v>
      </c>
      <c r="B45" s="8" t="s">
        <v>9</v>
      </c>
      <c r="C45" s="9" t="s">
        <v>15</v>
      </c>
      <c r="D45" s="9" t="s">
        <v>53</v>
      </c>
      <c r="E45" s="8"/>
      <c r="F45" s="8"/>
      <c r="G45" s="23">
        <f>G46+G47</f>
        <v>400</v>
      </c>
      <c r="H45" s="23">
        <f t="shared" ref="H45:I45" si="7">H46+H47</f>
        <v>425.25</v>
      </c>
      <c r="I45" s="23">
        <f t="shared" si="7"/>
        <v>442.26</v>
      </c>
    </row>
    <row r="46" spans="1:9" ht="34.950000000000003" customHeight="1" outlineLevel="2">
      <c r="A46" s="10" t="s">
        <v>16</v>
      </c>
      <c r="B46" s="11" t="s">
        <v>9</v>
      </c>
      <c r="C46" s="10" t="s">
        <v>15</v>
      </c>
      <c r="D46" s="10" t="s">
        <v>53</v>
      </c>
      <c r="E46" s="11" t="s">
        <v>54</v>
      </c>
      <c r="F46" s="11" t="s">
        <v>18</v>
      </c>
      <c r="G46" s="24">
        <v>20</v>
      </c>
      <c r="H46" s="24">
        <v>20</v>
      </c>
      <c r="I46" s="24">
        <v>20</v>
      </c>
    </row>
    <row r="47" spans="1:9" ht="31.95" customHeight="1" outlineLevel="2">
      <c r="A47" s="10" t="s">
        <v>16</v>
      </c>
      <c r="B47" s="11" t="s">
        <v>9</v>
      </c>
      <c r="C47" s="10" t="s">
        <v>15</v>
      </c>
      <c r="D47" s="10" t="s">
        <v>53</v>
      </c>
      <c r="E47" s="11" t="s">
        <v>45</v>
      </c>
      <c r="F47" s="11" t="s">
        <v>18</v>
      </c>
      <c r="G47" s="24">
        <v>380</v>
      </c>
      <c r="H47" s="24">
        <v>405.25</v>
      </c>
      <c r="I47" s="24">
        <v>422.26</v>
      </c>
    </row>
    <row r="48" spans="1:9" ht="34.200000000000003" customHeight="1">
      <c r="A48" s="7" t="s">
        <v>8</v>
      </c>
      <c r="B48" s="8" t="s">
        <v>9</v>
      </c>
      <c r="C48" s="9" t="s">
        <v>44</v>
      </c>
      <c r="D48" s="9"/>
      <c r="E48" s="8"/>
      <c r="F48" s="8"/>
      <c r="G48" s="23">
        <f>G49+G54+G58+G68</f>
        <v>14912.54</v>
      </c>
      <c r="H48" s="23">
        <v>8786.7999999999993</v>
      </c>
      <c r="I48" s="23">
        <v>8786.7999999999993</v>
      </c>
    </row>
    <row r="49" spans="1:9" ht="41.4" customHeight="1" outlineLevel="1">
      <c r="A49" s="7" t="s">
        <v>8</v>
      </c>
      <c r="B49" s="8" t="s">
        <v>9</v>
      </c>
      <c r="C49" s="9" t="s">
        <v>44</v>
      </c>
      <c r="D49" s="9" t="s">
        <v>10</v>
      </c>
      <c r="E49" s="8"/>
      <c r="F49" s="8"/>
      <c r="G49" s="23">
        <f>G50+G51+G52+G53</f>
        <v>2050.58</v>
      </c>
      <c r="H49" s="23">
        <f t="shared" ref="H49:I49" si="8">H50+H51+H52+H53</f>
        <v>1559.42</v>
      </c>
      <c r="I49" s="23">
        <f t="shared" si="8"/>
        <v>1629.72</v>
      </c>
    </row>
    <row r="50" spans="1:9" ht="26.4" outlineLevel="2">
      <c r="A50" s="10" t="s">
        <v>27</v>
      </c>
      <c r="B50" s="11" t="s">
        <v>9</v>
      </c>
      <c r="C50" s="10" t="s">
        <v>44</v>
      </c>
      <c r="D50" s="10" t="s">
        <v>10</v>
      </c>
      <c r="E50" s="11" t="s">
        <v>55</v>
      </c>
      <c r="F50" s="11" t="s">
        <v>29</v>
      </c>
      <c r="G50" s="24">
        <v>145.58000000000001</v>
      </c>
      <c r="H50" s="24"/>
      <c r="I50" s="24"/>
    </row>
    <row r="51" spans="1:9" ht="26.4" outlineLevel="2">
      <c r="A51" s="10" t="s">
        <v>27</v>
      </c>
      <c r="B51" s="11" t="s">
        <v>9</v>
      </c>
      <c r="C51" s="10" t="s">
        <v>44</v>
      </c>
      <c r="D51" s="10" t="s">
        <v>10</v>
      </c>
      <c r="E51" s="11" t="s">
        <v>56</v>
      </c>
      <c r="F51" s="11" t="s">
        <v>29</v>
      </c>
      <c r="G51" s="24">
        <v>57.3</v>
      </c>
      <c r="H51" s="24"/>
      <c r="I51" s="24"/>
    </row>
    <row r="52" spans="1:9" ht="34.200000000000003" customHeight="1" outlineLevel="2">
      <c r="A52" s="10" t="s">
        <v>16</v>
      </c>
      <c r="B52" s="11" t="s">
        <v>9</v>
      </c>
      <c r="C52" s="10" t="s">
        <v>44</v>
      </c>
      <c r="D52" s="10" t="s">
        <v>10</v>
      </c>
      <c r="E52" s="11" t="s">
        <v>57</v>
      </c>
      <c r="F52" s="11" t="s">
        <v>18</v>
      </c>
      <c r="G52" s="24">
        <v>1547.7</v>
      </c>
      <c r="H52" s="24">
        <v>1259.42</v>
      </c>
      <c r="I52" s="24">
        <v>1329.72</v>
      </c>
    </row>
    <row r="53" spans="1:9" ht="28.2" customHeight="1" outlineLevel="2">
      <c r="A53" s="10" t="s">
        <v>16</v>
      </c>
      <c r="B53" s="11" t="s">
        <v>9</v>
      </c>
      <c r="C53" s="10" t="s">
        <v>44</v>
      </c>
      <c r="D53" s="10" t="s">
        <v>10</v>
      </c>
      <c r="E53" s="11" t="s">
        <v>58</v>
      </c>
      <c r="F53" s="11" t="s">
        <v>18</v>
      </c>
      <c r="G53" s="24">
        <v>300</v>
      </c>
      <c r="H53" s="24">
        <v>300</v>
      </c>
      <c r="I53" s="24">
        <v>300</v>
      </c>
    </row>
    <row r="54" spans="1:9" ht="29.4" customHeight="1" outlineLevel="1">
      <c r="A54" s="7" t="s">
        <v>8</v>
      </c>
      <c r="B54" s="8" t="s">
        <v>9</v>
      </c>
      <c r="C54" s="9" t="s">
        <v>44</v>
      </c>
      <c r="D54" s="9" t="s">
        <v>42</v>
      </c>
      <c r="E54" s="8"/>
      <c r="F54" s="8"/>
      <c r="G54" s="23">
        <f>G55+G56+G57</f>
        <v>324.95999999999998</v>
      </c>
      <c r="H54" s="23">
        <f t="shared" ref="H54:I54" si="9">H55+H56+H57</f>
        <v>2533.2199999999998</v>
      </c>
      <c r="I54" s="23">
        <f t="shared" si="9"/>
        <v>2664.43</v>
      </c>
    </row>
    <row r="55" spans="1:9" ht="26.4" outlineLevel="2">
      <c r="A55" s="10" t="s">
        <v>27</v>
      </c>
      <c r="B55" s="11" t="s">
        <v>9</v>
      </c>
      <c r="C55" s="10" t="s">
        <v>44</v>
      </c>
      <c r="D55" s="10" t="s">
        <v>42</v>
      </c>
      <c r="E55" s="11" t="s">
        <v>59</v>
      </c>
      <c r="F55" s="11" t="s">
        <v>29</v>
      </c>
      <c r="G55" s="24">
        <v>124.86</v>
      </c>
      <c r="H55" s="24"/>
      <c r="I55" s="24"/>
    </row>
    <row r="56" spans="1:9" ht="33.6" customHeight="1" outlineLevel="2">
      <c r="A56" s="10" t="s">
        <v>16</v>
      </c>
      <c r="B56" s="11" t="s">
        <v>9</v>
      </c>
      <c r="C56" s="10" t="s">
        <v>44</v>
      </c>
      <c r="D56" s="10" t="s">
        <v>42</v>
      </c>
      <c r="E56" s="11" t="s">
        <v>57</v>
      </c>
      <c r="F56" s="11" t="s">
        <v>18</v>
      </c>
      <c r="G56" s="24">
        <v>200.1</v>
      </c>
      <c r="H56" s="24">
        <v>2533.2199999999998</v>
      </c>
      <c r="I56" s="24">
        <v>2664.43</v>
      </c>
    </row>
    <row r="57" spans="1:9" ht="32.4" customHeight="1" outlineLevel="2">
      <c r="A57" s="10" t="s">
        <v>16</v>
      </c>
      <c r="B57" s="11" t="s">
        <v>9</v>
      </c>
      <c r="C57" s="10" t="s">
        <v>44</v>
      </c>
      <c r="D57" s="10" t="s">
        <v>42</v>
      </c>
      <c r="E57" s="11" t="s">
        <v>60</v>
      </c>
      <c r="F57" s="11" t="s">
        <v>18</v>
      </c>
      <c r="G57" s="24"/>
      <c r="H57" s="24"/>
      <c r="I57" s="24"/>
    </row>
    <row r="58" spans="1:9" ht="28.95" customHeight="1" outlineLevel="1">
      <c r="A58" s="7" t="s">
        <v>8</v>
      </c>
      <c r="B58" s="8" t="s">
        <v>9</v>
      </c>
      <c r="C58" s="9" t="s">
        <v>44</v>
      </c>
      <c r="D58" s="9" t="s">
        <v>11</v>
      </c>
      <c r="E58" s="8"/>
      <c r="F58" s="8"/>
      <c r="G58" s="23">
        <f>G59+G60+G61+G62+G63+G64+G65+G66+G67</f>
        <v>12187</v>
      </c>
      <c r="H58" s="23">
        <f t="shared" ref="H58:I58" si="10">H59+H60+H61+H62+H63+H64+H65+H66+H67</f>
        <v>7955.6</v>
      </c>
      <c r="I58" s="23">
        <f t="shared" si="10"/>
        <v>5667.2</v>
      </c>
    </row>
    <row r="59" spans="1:9" ht="33" customHeight="1" outlineLevel="2">
      <c r="A59" s="10" t="s">
        <v>16</v>
      </c>
      <c r="B59" s="11" t="s">
        <v>9</v>
      </c>
      <c r="C59" s="10" t="s">
        <v>44</v>
      </c>
      <c r="D59" s="10" t="s">
        <v>11</v>
      </c>
      <c r="E59" s="11" t="s">
        <v>57</v>
      </c>
      <c r="F59" s="11" t="s">
        <v>18</v>
      </c>
      <c r="G59" s="24">
        <v>442.2</v>
      </c>
      <c r="H59" s="24">
        <v>442.2</v>
      </c>
      <c r="I59" s="24">
        <v>442.2</v>
      </c>
    </row>
    <row r="60" spans="1:9" ht="29.4" customHeight="1" outlineLevel="2">
      <c r="A60" s="10" t="s">
        <v>16</v>
      </c>
      <c r="B60" s="11" t="s">
        <v>9</v>
      </c>
      <c r="C60" s="10" t="s">
        <v>44</v>
      </c>
      <c r="D60" s="10" t="s">
        <v>11</v>
      </c>
      <c r="E60" s="11" t="s">
        <v>63</v>
      </c>
      <c r="F60" s="11" t="s">
        <v>20</v>
      </c>
      <c r="G60" s="24">
        <v>19.8</v>
      </c>
      <c r="H60" s="24">
        <v>19.8</v>
      </c>
      <c r="I60" s="24">
        <v>0</v>
      </c>
    </row>
    <row r="61" spans="1:9" ht="25.2" customHeight="1" outlineLevel="2">
      <c r="A61" s="10" t="s">
        <v>16</v>
      </c>
      <c r="B61" s="11" t="s">
        <v>9</v>
      </c>
      <c r="C61" s="10" t="s">
        <v>44</v>
      </c>
      <c r="D61" s="10" t="s">
        <v>11</v>
      </c>
      <c r="E61" s="11" t="s">
        <v>57</v>
      </c>
      <c r="F61" s="11" t="s">
        <v>20</v>
      </c>
      <c r="G61" s="24">
        <v>250</v>
      </c>
      <c r="H61" s="24">
        <v>250</v>
      </c>
      <c r="I61" s="24">
        <v>250</v>
      </c>
    </row>
    <row r="62" spans="1:9" ht="32.4" customHeight="1" outlineLevel="2">
      <c r="A62" s="10" t="s">
        <v>16</v>
      </c>
      <c r="B62" s="11" t="s">
        <v>9</v>
      </c>
      <c r="C62" s="10" t="s">
        <v>44</v>
      </c>
      <c r="D62" s="10" t="s">
        <v>11</v>
      </c>
      <c r="E62" s="11" t="s">
        <v>61</v>
      </c>
      <c r="F62" s="11" t="s">
        <v>18</v>
      </c>
      <c r="G62" s="24">
        <v>7400</v>
      </c>
      <c r="H62" s="24">
        <v>5800</v>
      </c>
      <c r="I62" s="24">
        <v>1924</v>
      </c>
    </row>
    <row r="63" spans="1:9" ht="25.95" customHeight="1" outlineLevel="2">
      <c r="A63" s="10" t="s">
        <v>16</v>
      </c>
      <c r="B63" s="11" t="s">
        <v>9</v>
      </c>
      <c r="C63" s="10" t="s">
        <v>44</v>
      </c>
      <c r="D63" s="10" t="s">
        <v>11</v>
      </c>
      <c r="E63" s="11" t="s">
        <v>62</v>
      </c>
      <c r="F63" s="11" t="s">
        <v>18</v>
      </c>
      <c r="G63" s="24">
        <v>60</v>
      </c>
      <c r="H63" s="24">
        <v>60</v>
      </c>
      <c r="I63" s="24">
        <v>60</v>
      </c>
    </row>
    <row r="64" spans="1:9" ht="31.95" customHeight="1" outlineLevel="2">
      <c r="A64" s="10" t="s">
        <v>16</v>
      </c>
      <c r="B64" s="11" t="s">
        <v>9</v>
      </c>
      <c r="C64" s="10" t="s">
        <v>44</v>
      </c>
      <c r="D64" s="10" t="s">
        <v>11</v>
      </c>
      <c r="E64" s="11" t="s">
        <v>80</v>
      </c>
      <c r="F64" s="11" t="s">
        <v>18</v>
      </c>
      <c r="G64" s="24">
        <v>2000</v>
      </c>
      <c r="H64" s="24">
        <v>0</v>
      </c>
      <c r="I64" s="24">
        <v>0</v>
      </c>
    </row>
    <row r="65" spans="1:9" ht="33" customHeight="1" outlineLevel="2">
      <c r="A65" s="10" t="s">
        <v>16</v>
      </c>
      <c r="B65" s="11" t="s">
        <v>9</v>
      </c>
      <c r="C65" s="10" t="s">
        <v>44</v>
      </c>
      <c r="D65" s="10" t="s">
        <v>11</v>
      </c>
      <c r="E65" s="11" t="s">
        <v>63</v>
      </c>
      <c r="F65" s="11" t="s">
        <v>18</v>
      </c>
      <c r="G65" s="24">
        <v>1878.2</v>
      </c>
      <c r="H65" s="24">
        <v>1253.5999999999999</v>
      </c>
      <c r="I65" s="24">
        <v>2861</v>
      </c>
    </row>
    <row r="66" spans="1:9" ht="34.200000000000003" customHeight="1" outlineLevel="2">
      <c r="A66" s="10" t="s">
        <v>16</v>
      </c>
      <c r="B66" s="11" t="s">
        <v>9</v>
      </c>
      <c r="C66" s="10" t="s">
        <v>44</v>
      </c>
      <c r="D66" s="10" t="s">
        <v>11</v>
      </c>
      <c r="E66" s="11" t="s">
        <v>64</v>
      </c>
      <c r="F66" s="11" t="s">
        <v>18</v>
      </c>
      <c r="G66" s="24">
        <v>130</v>
      </c>
      <c r="H66" s="24">
        <v>130</v>
      </c>
      <c r="I66" s="24">
        <v>130</v>
      </c>
    </row>
    <row r="67" spans="1:9" ht="33.6" customHeight="1" outlineLevel="2">
      <c r="A67" s="10" t="s">
        <v>16</v>
      </c>
      <c r="B67" s="11" t="s">
        <v>9</v>
      </c>
      <c r="C67" s="10" t="s">
        <v>44</v>
      </c>
      <c r="D67" s="10" t="s">
        <v>11</v>
      </c>
      <c r="E67" s="11" t="s">
        <v>65</v>
      </c>
      <c r="F67" s="11" t="s">
        <v>18</v>
      </c>
      <c r="G67" s="24">
        <v>6.8</v>
      </c>
      <c r="H67" s="24"/>
      <c r="I67" s="24"/>
    </row>
    <row r="68" spans="1:9" ht="30.6" customHeight="1" outlineLevel="2">
      <c r="A68" s="14" t="s">
        <v>79</v>
      </c>
      <c r="B68" s="15" t="s">
        <v>9</v>
      </c>
      <c r="C68" s="16" t="s">
        <v>44</v>
      </c>
      <c r="D68" s="16" t="s">
        <v>44</v>
      </c>
      <c r="E68" s="15"/>
      <c r="F68" s="15"/>
      <c r="G68" s="26">
        <f>G69</f>
        <v>350</v>
      </c>
      <c r="H68" s="26">
        <f>H69</f>
        <v>300</v>
      </c>
      <c r="I68" s="26">
        <f>I69</f>
        <v>300</v>
      </c>
    </row>
    <row r="69" spans="1:9" ht="28.2" customHeight="1" outlineLevel="2">
      <c r="A69" s="17" t="s">
        <v>16</v>
      </c>
      <c r="B69" s="18" t="s">
        <v>9</v>
      </c>
      <c r="C69" s="9" t="s">
        <v>86</v>
      </c>
      <c r="D69" s="19" t="s">
        <v>44</v>
      </c>
      <c r="E69" s="18" t="s">
        <v>63</v>
      </c>
      <c r="F69" s="18" t="s">
        <v>18</v>
      </c>
      <c r="G69" s="27">
        <v>350</v>
      </c>
      <c r="H69" s="27">
        <v>300</v>
      </c>
      <c r="I69" s="27">
        <v>300</v>
      </c>
    </row>
    <row r="70" spans="1:9" ht="42" customHeight="1">
      <c r="A70" s="7" t="s">
        <v>8</v>
      </c>
      <c r="B70" s="8" t="s">
        <v>9</v>
      </c>
      <c r="C70" s="9" t="s">
        <v>26</v>
      </c>
      <c r="D70" s="9"/>
      <c r="E70" s="8"/>
      <c r="F70" s="8"/>
      <c r="G70" s="23"/>
      <c r="H70" s="23"/>
      <c r="I70" s="23"/>
    </row>
    <row r="71" spans="1:9" ht="67.2" customHeight="1" outlineLevel="1">
      <c r="A71" s="7" t="s">
        <v>8</v>
      </c>
      <c r="B71" s="8" t="s">
        <v>9</v>
      </c>
      <c r="C71" s="9" t="s">
        <v>26</v>
      </c>
      <c r="D71" s="9" t="s">
        <v>44</v>
      </c>
      <c r="E71" s="8"/>
      <c r="F71" s="8"/>
      <c r="G71" s="23"/>
      <c r="H71" s="23"/>
      <c r="I71" s="23"/>
    </row>
    <row r="72" spans="1:9" ht="79.2" outlineLevel="2">
      <c r="A72" s="10" t="s">
        <v>16</v>
      </c>
      <c r="B72" s="11" t="s">
        <v>9</v>
      </c>
      <c r="C72" s="10" t="s">
        <v>26</v>
      </c>
      <c r="D72" s="10" t="s">
        <v>44</v>
      </c>
      <c r="E72" s="11" t="s">
        <v>66</v>
      </c>
      <c r="F72" s="11" t="s">
        <v>18</v>
      </c>
      <c r="G72" s="24"/>
      <c r="H72" s="24"/>
      <c r="I72" s="24"/>
    </row>
    <row r="73" spans="1:9" ht="147" customHeight="1">
      <c r="A73" s="7" t="s">
        <v>8</v>
      </c>
      <c r="B73" s="8" t="s">
        <v>9</v>
      </c>
      <c r="C73" s="9" t="s">
        <v>67</v>
      </c>
      <c r="D73" s="9"/>
      <c r="E73" s="8"/>
      <c r="F73" s="8"/>
      <c r="G73" s="23">
        <f>G74+G75</f>
        <v>320</v>
      </c>
      <c r="H73" s="23">
        <f t="shared" ref="H73:I73" si="11">H74</f>
        <v>300</v>
      </c>
      <c r="I73" s="23">
        <f t="shared" si="11"/>
        <v>300</v>
      </c>
    </row>
    <row r="74" spans="1:9" ht="145.19999999999999" outlineLevel="1">
      <c r="A74" s="7" t="s">
        <v>8</v>
      </c>
      <c r="B74" s="8" t="s">
        <v>9</v>
      </c>
      <c r="C74" s="9" t="s">
        <v>67</v>
      </c>
      <c r="D74" s="9" t="s">
        <v>67</v>
      </c>
      <c r="E74" s="8"/>
      <c r="F74" s="8"/>
      <c r="G74" s="23">
        <v>300</v>
      </c>
      <c r="H74" s="23">
        <f t="shared" ref="H74:I74" si="12">H76</f>
        <v>300</v>
      </c>
      <c r="I74" s="23">
        <f t="shared" si="12"/>
        <v>300</v>
      </c>
    </row>
    <row r="75" spans="1:9" ht="61.8" customHeight="1" outlineLevel="1">
      <c r="A75" s="14" t="s">
        <v>12</v>
      </c>
      <c r="B75" s="15" t="s">
        <v>9</v>
      </c>
      <c r="C75" s="16" t="s">
        <v>67</v>
      </c>
      <c r="D75" s="16" t="s">
        <v>44</v>
      </c>
      <c r="E75" s="15"/>
      <c r="F75" s="15"/>
      <c r="G75" s="26">
        <v>20</v>
      </c>
      <c r="H75" s="26"/>
      <c r="I75" s="26"/>
    </row>
    <row r="76" spans="1:9" ht="45.6" customHeight="1" outlineLevel="2">
      <c r="A76" s="10" t="s">
        <v>12</v>
      </c>
      <c r="B76" s="11" t="s">
        <v>9</v>
      </c>
      <c r="C76" s="10" t="s">
        <v>67</v>
      </c>
      <c r="D76" s="10" t="s">
        <v>67</v>
      </c>
      <c r="E76" s="11" t="s">
        <v>68</v>
      </c>
      <c r="F76" s="11" t="s">
        <v>14</v>
      </c>
      <c r="G76" s="24">
        <v>320</v>
      </c>
      <c r="H76" s="24">
        <v>300</v>
      </c>
      <c r="I76" s="24">
        <v>300</v>
      </c>
    </row>
    <row r="77" spans="1:9" ht="86.4" customHeight="1">
      <c r="A77" s="7" t="s">
        <v>8</v>
      </c>
      <c r="B77" s="8" t="s">
        <v>9</v>
      </c>
      <c r="C77" s="9" t="s">
        <v>69</v>
      </c>
      <c r="D77" s="9"/>
      <c r="E77" s="8"/>
      <c r="F77" s="8"/>
      <c r="G77" s="23">
        <f>G79+G80+G81+G82+G83+G84+G85+G86</f>
        <v>15000</v>
      </c>
      <c r="H77" s="23">
        <f t="shared" ref="H77:I77" si="13">H78</f>
        <v>15310.22</v>
      </c>
      <c r="I77" s="23">
        <f t="shared" si="13"/>
        <v>17752.900000000001</v>
      </c>
    </row>
    <row r="78" spans="1:9" ht="37.200000000000003" customHeight="1" outlineLevel="1">
      <c r="A78" s="7" t="s">
        <v>8</v>
      </c>
      <c r="B78" s="8" t="s">
        <v>9</v>
      </c>
      <c r="C78" s="9" t="s">
        <v>69</v>
      </c>
      <c r="D78" s="9" t="s">
        <v>10</v>
      </c>
      <c r="E78" s="8"/>
      <c r="F78" s="8"/>
      <c r="G78" s="23">
        <f>G79+G80+G81+G82+G83+G84+G85+G86</f>
        <v>15000</v>
      </c>
      <c r="H78" s="23">
        <f>H79+H80+H81+H82+H83+H84+H85+H86</f>
        <v>15310.22</v>
      </c>
      <c r="I78" s="23">
        <f>I79+I80+I81+I82+I83+I84+I85+I86</f>
        <v>17752.900000000001</v>
      </c>
    </row>
    <row r="79" spans="1:9" ht="58.2" customHeight="1" outlineLevel="2">
      <c r="A79" s="10" t="s">
        <v>12</v>
      </c>
      <c r="B79" s="11" t="s">
        <v>9</v>
      </c>
      <c r="C79" s="10" t="s">
        <v>69</v>
      </c>
      <c r="D79" s="10" t="s">
        <v>10</v>
      </c>
      <c r="E79" s="11" t="s">
        <v>70</v>
      </c>
      <c r="F79" s="11" t="s">
        <v>14</v>
      </c>
      <c r="G79" s="24">
        <v>3271.6</v>
      </c>
      <c r="H79" s="24">
        <v>2812.02</v>
      </c>
      <c r="I79" s="24">
        <v>5154.6000000000004</v>
      </c>
    </row>
    <row r="80" spans="1:9" ht="38.4" customHeight="1" outlineLevel="2">
      <c r="A80" s="10" t="s">
        <v>16</v>
      </c>
      <c r="B80" s="11" t="s">
        <v>9</v>
      </c>
      <c r="C80" s="10" t="s">
        <v>69</v>
      </c>
      <c r="D80" s="10" t="s">
        <v>10</v>
      </c>
      <c r="E80" s="11" t="s">
        <v>70</v>
      </c>
      <c r="F80" s="11" t="s">
        <v>18</v>
      </c>
      <c r="G80" s="24">
        <v>3435</v>
      </c>
      <c r="H80" s="24">
        <v>4294.2</v>
      </c>
      <c r="I80" s="24">
        <v>4394.3</v>
      </c>
    </row>
    <row r="81" spans="1:9" ht="26.4" outlineLevel="2">
      <c r="A81" s="10" t="s">
        <v>19</v>
      </c>
      <c r="B81" s="11" t="s">
        <v>9</v>
      </c>
      <c r="C81" s="10" t="s">
        <v>69</v>
      </c>
      <c r="D81" s="10" t="s">
        <v>10</v>
      </c>
      <c r="E81" s="11" t="s">
        <v>70</v>
      </c>
      <c r="F81" s="11" t="s">
        <v>20</v>
      </c>
      <c r="G81" s="24">
        <v>64</v>
      </c>
      <c r="H81" s="24">
        <v>164</v>
      </c>
      <c r="I81" s="24">
        <v>164</v>
      </c>
    </row>
    <row r="82" spans="1:9" ht="58.2" customHeight="1" outlineLevel="2">
      <c r="A82" s="10" t="s">
        <v>12</v>
      </c>
      <c r="B82" s="11" t="s">
        <v>9</v>
      </c>
      <c r="C82" s="10" t="s">
        <v>69</v>
      </c>
      <c r="D82" s="10" t="s">
        <v>10</v>
      </c>
      <c r="E82" s="11" t="s">
        <v>71</v>
      </c>
      <c r="F82" s="11" t="s">
        <v>14</v>
      </c>
      <c r="G82" s="24">
        <v>1641</v>
      </c>
      <c r="H82" s="24">
        <v>2275</v>
      </c>
      <c r="I82" s="24">
        <v>2275</v>
      </c>
    </row>
    <row r="83" spans="1:9" ht="28.2" customHeight="1" outlineLevel="2">
      <c r="A83" s="10" t="s">
        <v>16</v>
      </c>
      <c r="B83" s="11" t="s">
        <v>9</v>
      </c>
      <c r="C83" s="10" t="s">
        <v>69</v>
      </c>
      <c r="D83" s="10" t="s">
        <v>10</v>
      </c>
      <c r="E83" s="11" t="s">
        <v>71</v>
      </c>
      <c r="F83" s="11" t="s">
        <v>18</v>
      </c>
      <c r="G83" s="24">
        <v>95</v>
      </c>
      <c r="H83" s="24">
        <v>195</v>
      </c>
      <c r="I83" s="24">
        <v>195</v>
      </c>
    </row>
    <row r="84" spans="1:9" ht="53.4" customHeight="1" outlineLevel="2">
      <c r="A84" s="10" t="s">
        <v>12</v>
      </c>
      <c r="B84" s="11" t="s">
        <v>9</v>
      </c>
      <c r="C84" s="10" t="s">
        <v>69</v>
      </c>
      <c r="D84" s="10" t="s">
        <v>10</v>
      </c>
      <c r="E84" s="11" t="s">
        <v>72</v>
      </c>
      <c r="F84" s="11" t="s">
        <v>14</v>
      </c>
      <c r="G84" s="24">
        <v>2129.4</v>
      </c>
      <c r="H84" s="24">
        <v>1430</v>
      </c>
      <c r="I84" s="24">
        <v>1430</v>
      </c>
    </row>
    <row r="85" spans="1:9" ht="52.2" customHeight="1" outlineLevel="2">
      <c r="A85" s="10" t="s">
        <v>12</v>
      </c>
      <c r="B85" s="11" t="s">
        <v>9</v>
      </c>
      <c r="C85" s="10" t="s">
        <v>69</v>
      </c>
      <c r="D85" s="10" t="s">
        <v>10</v>
      </c>
      <c r="E85" s="11" t="s">
        <v>81</v>
      </c>
      <c r="F85" s="11" t="s">
        <v>18</v>
      </c>
      <c r="G85" s="24">
        <v>106</v>
      </c>
      <c r="H85" s="24">
        <v>0</v>
      </c>
      <c r="I85" s="24">
        <v>0</v>
      </c>
    </row>
    <row r="86" spans="1:9" ht="38.4" customHeight="1" outlineLevel="2">
      <c r="A86" s="10" t="s">
        <v>12</v>
      </c>
      <c r="B86" s="11" t="s">
        <v>9</v>
      </c>
      <c r="C86" s="10" t="s">
        <v>69</v>
      </c>
      <c r="D86" s="10" t="s">
        <v>10</v>
      </c>
      <c r="E86" s="11" t="s">
        <v>73</v>
      </c>
      <c r="F86" s="11" t="s">
        <v>14</v>
      </c>
      <c r="G86" s="24">
        <v>4258</v>
      </c>
      <c r="H86" s="24">
        <v>4140</v>
      </c>
      <c r="I86" s="24">
        <v>4140</v>
      </c>
    </row>
    <row r="87" spans="1:9" ht="145.19999999999999">
      <c r="A87" s="7" t="s">
        <v>8</v>
      </c>
      <c r="B87" s="8" t="s">
        <v>9</v>
      </c>
      <c r="C87" s="9" t="s">
        <v>74</v>
      </c>
      <c r="D87" s="9"/>
      <c r="E87" s="8"/>
      <c r="F87" s="8"/>
      <c r="G87" s="23">
        <f>G88</f>
        <v>1500</v>
      </c>
      <c r="H87" s="23">
        <f t="shared" ref="H87:I87" si="14">H88</f>
        <v>1600</v>
      </c>
      <c r="I87" s="23">
        <f t="shared" si="14"/>
        <v>1700</v>
      </c>
    </row>
    <row r="88" spans="1:9" ht="145.19999999999999" outlineLevel="1">
      <c r="A88" s="7" t="s">
        <v>8</v>
      </c>
      <c r="B88" s="8" t="s">
        <v>9</v>
      </c>
      <c r="C88" s="9" t="s">
        <v>74</v>
      </c>
      <c r="D88" s="9" t="s">
        <v>10</v>
      </c>
      <c r="E88" s="8"/>
      <c r="F88" s="8"/>
      <c r="G88" s="23">
        <f>G89</f>
        <v>1500</v>
      </c>
      <c r="H88" s="23">
        <f t="shared" ref="H88:I88" si="15">H89</f>
        <v>1600</v>
      </c>
      <c r="I88" s="23">
        <f t="shared" si="15"/>
        <v>1700</v>
      </c>
    </row>
    <row r="89" spans="1:9" ht="39.6" outlineLevel="2">
      <c r="A89" s="10" t="s">
        <v>39</v>
      </c>
      <c r="B89" s="11" t="s">
        <v>9</v>
      </c>
      <c r="C89" s="10" t="s">
        <v>74</v>
      </c>
      <c r="D89" s="10" t="s">
        <v>10</v>
      </c>
      <c r="E89" s="11" t="s">
        <v>75</v>
      </c>
      <c r="F89" s="11" t="s">
        <v>41</v>
      </c>
      <c r="G89" s="24">
        <v>1500</v>
      </c>
      <c r="H89" s="24">
        <v>1600</v>
      </c>
      <c r="I89" s="24">
        <v>1700</v>
      </c>
    </row>
    <row r="90" spans="1:9" ht="145.19999999999999">
      <c r="A90" s="7" t="s">
        <v>8</v>
      </c>
      <c r="B90" s="8" t="s">
        <v>9</v>
      </c>
      <c r="C90" s="9" t="s">
        <v>32</v>
      </c>
      <c r="D90" s="9"/>
      <c r="E90" s="8"/>
      <c r="F90" s="8"/>
      <c r="G90" s="23">
        <f>G92+G93</f>
        <v>797</v>
      </c>
      <c r="H90" s="23">
        <f t="shared" ref="H90:I90" si="16">H91</f>
        <v>200</v>
      </c>
      <c r="I90" s="23">
        <f t="shared" si="16"/>
        <v>300</v>
      </c>
    </row>
    <row r="91" spans="1:9" ht="145.19999999999999" outlineLevel="1">
      <c r="A91" s="7" t="s">
        <v>8</v>
      </c>
      <c r="B91" s="8" t="s">
        <v>9</v>
      </c>
      <c r="C91" s="31" t="s">
        <v>32</v>
      </c>
      <c r="D91" s="31" t="s">
        <v>42</v>
      </c>
      <c r="E91" s="8"/>
      <c r="F91" s="8"/>
      <c r="G91" s="23">
        <f>G92+G93</f>
        <v>797</v>
      </c>
      <c r="H91" s="23">
        <f>H93</f>
        <v>200</v>
      </c>
      <c r="I91" s="23">
        <f>I93</f>
        <v>300</v>
      </c>
    </row>
    <row r="92" spans="1:9" ht="64.8" customHeight="1" outlineLevel="1">
      <c r="A92" s="34" t="s">
        <v>16</v>
      </c>
      <c r="B92" s="35" t="s">
        <v>9</v>
      </c>
      <c r="C92" s="36" t="s">
        <v>32</v>
      </c>
      <c r="D92" s="36" t="s">
        <v>42</v>
      </c>
      <c r="E92" s="35" t="s">
        <v>81</v>
      </c>
      <c r="F92" s="35" t="s">
        <v>18</v>
      </c>
      <c r="G92" s="37">
        <v>600</v>
      </c>
      <c r="H92" s="37">
        <v>0</v>
      </c>
      <c r="I92" s="37">
        <v>0</v>
      </c>
    </row>
    <row r="93" spans="1:9" ht="79.2" outlineLevel="2">
      <c r="A93" s="10" t="s">
        <v>16</v>
      </c>
      <c r="B93" s="11" t="s">
        <v>9</v>
      </c>
      <c r="C93" s="33" t="s">
        <v>32</v>
      </c>
      <c r="D93" s="33" t="s">
        <v>42</v>
      </c>
      <c r="E93" s="11" t="s">
        <v>76</v>
      </c>
      <c r="F93" s="11" t="s">
        <v>18</v>
      </c>
      <c r="G93" s="24">
        <v>197</v>
      </c>
      <c r="H93" s="24">
        <v>200</v>
      </c>
      <c r="I93" s="24">
        <v>300</v>
      </c>
    </row>
    <row r="94" spans="1:9" ht="175.8" customHeight="1" outlineLevel="2">
      <c r="A94" s="14" t="s">
        <v>8</v>
      </c>
      <c r="B94" s="15" t="s">
        <v>9</v>
      </c>
      <c r="C94" s="38" t="s">
        <v>34</v>
      </c>
      <c r="D94" s="36"/>
      <c r="E94" s="35"/>
      <c r="F94" s="35"/>
      <c r="G94" s="37">
        <v>3</v>
      </c>
      <c r="H94" s="37">
        <v>0</v>
      </c>
      <c r="I94" s="37">
        <v>0</v>
      </c>
    </row>
    <row r="95" spans="1:9" ht="63" customHeight="1" outlineLevel="2">
      <c r="A95" s="34" t="s">
        <v>19</v>
      </c>
      <c r="B95" s="35" t="s">
        <v>9</v>
      </c>
      <c r="C95" s="36" t="s">
        <v>34</v>
      </c>
      <c r="D95" s="36" t="s">
        <v>10</v>
      </c>
      <c r="E95" s="35" t="s">
        <v>89</v>
      </c>
      <c r="F95" s="35" t="s">
        <v>90</v>
      </c>
      <c r="G95" s="37">
        <v>3</v>
      </c>
      <c r="H95" s="37">
        <v>0</v>
      </c>
      <c r="I95" s="37">
        <v>0</v>
      </c>
    </row>
    <row r="96" spans="1:9" ht="13.2">
      <c r="A96" s="20" t="s">
        <v>77</v>
      </c>
      <c r="B96" s="21"/>
      <c r="C96" s="22"/>
      <c r="D96" s="22"/>
      <c r="E96" s="21"/>
      <c r="F96" s="21"/>
      <c r="G96" s="28">
        <f>G91+G88+G78+G74+G68+G58+G54+G49+G45+G38+G33+G31+G24+G22+G18+G10+G8+G75+G94</f>
        <v>56389.899999999994</v>
      </c>
      <c r="H96" s="28">
        <f>H91+H88+H78+H74+H68+H58+H54+H49+H45+H38+H33+H31+H24+H22+H18+H10+H8</f>
        <v>81579.03</v>
      </c>
      <c r="I96" s="28">
        <f>I91+I88+I78+I74+I68+I58+I54+I49+I45+I38+I33+I31+I24+I22+I18+I10+I8</f>
        <v>52398.350000000006</v>
      </c>
    </row>
  </sheetData>
  <autoFilter ref="A6:I96"/>
  <mergeCells count="4">
    <mergeCell ref="A1:F1"/>
    <mergeCell ref="A3:H3"/>
    <mergeCell ref="G1:I2"/>
    <mergeCell ref="A4:I4"/>
  </mergeCells>
  <pageMargins left="0.74803149606299213" right="0.74803149606299213" top="0.98425196850393704" bottom="0.98425196850393704" header="0.51181102362204722" footer="0.51181102362204722"/>
  <pageSetup paperSize="9" fitToHeight="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rep:2.54.0.197</dc:description>
  <cp:lastModifiedBy>grigoryevaaa</cp:lastModifiedBy>
  <cp:lastPrinted>2022-11-23T06:35:35Z</cp:lastPrinted>
  <dcterms:created xsi:type="dcterms:W3CDTF">2022-06-29T09:22:28Z</dcterms:created>
  <dcterms:modified xsi:type="dcterms:W3CDTF">2023-01-20T09:38:46Z</dcterms:modified>
</cp:coreProperties>
</file>