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Бюджет" sheetId="1" r:id="rId1"/>
  </sheets>
  <definedNames>
    <definedName name="_xlnm._FilterDatabase" localSheetId="0" hidden="1">Бюджет!$A$4:$F$149</definedName>
    <definedName name="APPT" localSheetId="0">Бюджет!$A$12</definedName>
    <definedName name="FIO" localSheetId="0">Бюджет!$F$12</definedName>
    <definedName name="LAST_CELL" localSheetId="0">Бюджет!$J$154</definedName>
    <definedName name="SIGN" localSheetId="0">Бюджет!$A$12:$H$13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1" l="1"/>
  <c r="I107" i="1" l="1"/>
  <c r="I68" i="1"/>
  <c r="I92" i="1"/>
  <c r="I135" i="1"/>
  <c r="I48" i="1"/>
  <c r="I26" i="1"/>
  <c r="I114" i="1"/>
  <c r="I100" i="1"/>
  <c r="I109" i="1"/>
  <c r="I39" i="1" l="1"/>
  <c r="F106" i="1" l="1"/>
  <c r="F108" i="1"/>
  <c r="F94" i="1"/>
  <c r="F83" i="1"/>
  <c r="I81" i="1"/>
  <c r="I74" i="1"/>
  <c r="I123" i="1"/>
  <c r="I52" i="1"/>
  <c r="I41" i="1"/>
  <c r="I21" i="1"/>
  <c r="F20" i="1" l="1"/>
  <c r="F147" i="1" l="1"/>
  <c r="F12" i="1"/>
  <c r="F57" i="1" l="1"/>
  <c r="I57" i="1" s="1"/>
  <c r="F96" i="1"/>
  <c r="F116" i="1"/>
  <c r="F110" i="1"/>
  <c r="F134" i="1"/>
  <c r="F146" i="1"/>
  <c r="F144" i="1"/>
  <c r="F143" i="1" s="1"/>
  <c r="F138" i="1"/>
  <c r="F137" i="1" s="1"/>
  <c r="F126" i="1"/>
  <c r="F124" i="1"/>
  <c r="F90" i="1"/>
  <c r="F67" i="1"/>
  <c r="F69" i="1"/>
  <c r="F30" i="1"/>
  <c r="F53" i="1"/>
  <c r="F47" i="1"/>
  <c r="F42" i="1"/>
  <c r="F40" i="1"/>
  <c r="F38" i="1"/>
  <c r="F32" i="1"/>
  <c r="F34" i="1"/>
  <c r="F36" i="1"/>
  <c r="F136" i="1" l="1"/>
  <c r="F99" i="1"/>
  <c r="F75" i="1"/>
  <c r="F9" i="1" l="1"/>
  <c r="F8" i="1" l="1"/>
  <c r="F7" i="1" s="1"/>
  <c r="F133" i="1"/>
  <c r="F72" i="1"/>
  <c r="F131" i="1"/>
  <c r="F129" i="1"/>
  <c r="F128" i="1" s="1"/>
  <c r="F122" i="1"/>
  <c r="F120" i="1"/>
  <c r="F113" i="1"/>
  <c r="F103" i="1"/>
  <c r="F88" i="1"/>
  <c r="F85" i="1"/>
  <c r="F79" i="1"/>
  <c r="F51" i="1"/>
  <c r="F49" i="1"/>
  <c r="F44" i="1"/>
  <c r="F29" i="1" s="1"/>
  <c r="F55" i="1"/>
  <c r="F25" i="1"/>
  <c r="F23" i="1"/>
  <c r="F22" i="1" s="1"/>
  <c r="F18" i="1"/>
  <c r="F17" i="1" s="1"/>
  <c r="F5" i="1" l="1"/>
  <c r="F61" i="1"/>
  <c r="F71" i="1"/>
  <c r="F62" i="1" s="1"/>
  <c r="F46" i="1"/>
  <c r="F16" i="1"/>
  <c r="F6" i="1" s="1"/>
  <c r="F119" i="1"/>
  <c r="F98" i="1"/>
  <c r="F78" i="1"/>
  <c r="F112" i="1"/>
  <c r="F149" i="1" l="1"/>
  <c r="F28" i="1"/>
  <c r="F27" i="1" s="1"/>
</calcChain>
</file>

<file path=xl/sharedStrings.xml><?xml version="1.0" encoding="utf-8"?>
<sst xmlns="http://schemas.openxmlformats.org/spreadsheetml/2006/main" count="488" uniqueCount="189">
  <si>
    <t>Раздел</t>
  </si>
  <si>
    <t>Подраздел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</si>
  <si>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</si>
  <si>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</si>
  <si>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</si>
  <si>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</si>
  <si>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</si>
  <si>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</si>
  <si>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</si>
  <si>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</si>
  <si>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</si>
  <si>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</si>
  <si>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200</t>
  </si>
  <si>
    <t>01</t>
  </si>
  <si>
    <t>04</t>
  </si>
  <si>
    <t>Иные бюджетные ассигнования</t>
  </si>
  <si>
    <t>800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</si>
  <si>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</si>
  <si>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</si>
  <si>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</si>
  <si>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</si>
  <si>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</si>
  <si>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</si>
  <si>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</si>
  <si>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</si>
  <si>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</si>
  <si>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</si>
  <si>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</si>
  <si>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</si>
  <si>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</si>
  <si>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</si>
  <si>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</si>
  <si>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</si>
  <si>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Расходы на выплаты работникам советов депутатов муниципальных образований</t>
  </si>
  <si>
    <t>61Ф0311050</t>
  </si>
  <si>
    <t>03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</si>
  <si>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</si>
  <si>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</si>
  <si>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</si>
  <si>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</si>
  <si>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</si>
  <si>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</si>
  <si>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</si>
  <si>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</si>
  <si>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Межбюджетные трансферты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</si>
  <si>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</si>
  <si>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</si>
  <si>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</si>
  <si>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</si>
  <si>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</si>
  <si>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</si>
  <si>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</si>
  <si>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</si>
  <si>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</si>
  <si>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</si>
  <si>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</si>
  <si>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</si>
  <si>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</si>
  <si>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</si>
  <si>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</si>
  <si>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</si>
  <si>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13</t>
  </si>
  <si>
    <t>Обучение и повышение квалификации работников</t>
  </si>
  <si>
    <t>62Д0116271</t>
  </si>
  <si>
    <t>Непрограммные расходы</t>
  </si>
  <si>
    <t>62Д0200000</t>
  </si>
  <si>
    <t>Резервные фонды местных администраций</t>
  </si>
  <si>
    <t>62Д0215020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</si>
  <si>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</si>
  <si>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</si>
  <si>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</si>
  <si>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</si>
  <si>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</si>
  <si>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</si>
  <si>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</si>
  <si>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</si>
  <si>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</si>
  <si>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Доплаты к пенсиям муниципальных служащих</t>
  </si>
  <si>
    <t>62Д0215280</t>
  </si>
  <si>
    <t>10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</si>
  <si>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</si>
  <si>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</si>
  <si>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сельских поселений</t>
  </si>
  <si>
    <t>7000000000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</si>
  <si>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</si>
  <si>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7Ш00000000</t>
  </si>
  <si>
    <t>Федеральные проекты, входящие в состав национальных проектов</t>
  </si>
  <si>
    <t>7Ш10000000</t>
  </si>
  <si>
    <t>Федеральный проект "Обеспечение устойчивого сокращения непригодного для проживания жилищного фонда"</t>
  </si>
  <si>
    <t>7Ш1F300000</t>
  </si>
  <si>
    <t>Обеспечение устойчивого сокращения непригодного для проживания жилого фонда</t>
  </si>
  <si>
    <t>7Ш1F367483</t>
  </si>
  <si>
    <t>Капитальные вложения в объекты государственной (муниципальной) собственности</t>
  </si>
  <si>
    <t>400</t>
  </si>
  <si>
    <t>7Ш1F367484</t>
  </si>
  <si>
    <t>7Ш1F36748S</t>
  </si>
  <si>
    <t>Комплексы процессных мероприятий</t>
  </si>
  <si>
    <t>7Ш40000000</t>
  </si>
  <si>
    <t>Комплекс процессных мероприятий "Создание условий для экономического развития"</t>
  </si>
  <si>
    <t>7Ш40100000</t>
  </si>
  <si>
    <t>Мероприятия по развитию и поддержке малого и среднего предпринимательства</t>
  </si>
  <si>
    <t>7Ш40115510</t>
  </si>
  <si>
    <t>12</t>
  </si>
  <si>
    <t>Содействие созданию условий для развития сельского хозяйства</t>
  </si>
  <si>
    <t>7Ш40115520</t>
  </si>
  <si>
    <t>Комплекс процессных мероприятий "Жилищно-коммунальное хозяйство и благоустройство территории"</t>
  </si>
  <si>
    <t>7Ш40200000</t>
  </si>
  <si>
    <t>Содержание муниципального жилищного фонда, в том числе капитальный ремонт муниципального жилищного фонда</t>
  </si>
  <si>
    <t>7Ш40215200</t>
  </si>
  <si>
    <t>Мероприятия в области жилищного хозяйства</t>
  </si>
  <si>
    <t>7Ш40215210</t>
  </si>
  <si>
    <t>Организация уличного освещения</t>
  </si>
  <si>
    <t>7Ш40215380</t>
  </si>
  <si>
    <t>Организация и содержание мест захоронений</t>
  </si>
  <si>
    <t>7Ш40215410</t>
  </si>
  <si>
    <t>Мероприятия в области благоустройства</t>
  </si>
  <si>
    <t>7Ш40215420</t>
  </si>
  <si>
    <t>Мероприятия по энергосбережению и повышению энергетической эффективности</t>
  </si>
  <si>
    <t>7Ш40215530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</si>
  <si>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</si>
  <si>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7Ш402S4840</t>
  </si>
  <si>
    <t>Комплекс процессных мероприятий "Развитие культуры, организация праздничных мероприятий, библиотечного обслуживания"</t>
  </si>
  <si>
    <t>7Ш40300000</t>
  </si>
  <si>
    <t>Обеспечение деятельности подведомственных учреждений культуры</t>
  </si>
  <si>
    <t>7Ш40312500</t>
  </si>
  <si>
    <t>08</t>
  </si>
  <si>
    <t>Обеспечение деятельности муниципальных библиотек</t>
  </si>
  <si>
    <t>7Ш40312600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</si>
  <si>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</si>
  <si>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7Ш403S0361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</si>
  <si>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</si>
  <si>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7Ш403S0362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</si>
  <si>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</si>
  <si>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7Ш403S4840</t>
  </si>
  <si>
    <t>Комплекс процессных мероприятий "Развитие физической культуры, спорта и молодежной политики"</t>
  </si>
  <si>
    <t>7Ш40400000</t>
  </si>
  <si>
    <t>Организация и проведение мероприятий в области физической культуры и спорта</t>
  </si>
  <si>
    <t>7Ш40415340</t>
  </si>
  <si>
    <t>Реализация комплекса мер по профилактике девиантного поведения молодежи и трудовой адаптации несовершеннолетних</t>
  </si>
  <si>
    <t>7Ш40418310</t>
  </si>
  <si>
    <t>07</t>
  </si>
  <si>
    <t>Комплекс процессных мероприятий "Содержание и развитие автомобильных дорог общего пользования местного значения"</t>
  </si>
  <si>
    <t>7Ш40500000</t>
  </si>
  <si>
    <t>Проведение мероприятий по обеспечению безопасности дорожного движения</t>
  </si>
  <si>
    <t>7Ш40515540</t>
  </si>
  <si>
    <t>09</t>
  </si>
  <si>
    <t>Ремонт автомобильных дорог общего пользования местного значения</t>
  </si>
  <si>
    <t>7Ш40516230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</si>
  <si>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</si>
  <si>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7Ш405S4660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</si>
  <si>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</si>
  <si>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7Ш405S4770</t>
  </si>
  <si>
    <t>Комплекс процессных мероприятий "Формирование комфортной городской среды"</t>
  </si>
  <si>
    <t>7Ш40600000</t>
  </si>
  <si>
    <t>Создание благоустроенных дворовых территорий</t>
  </si>
  <si>
    <t>7Ш40618931</t>
  </si>
  <si>
    <t>Ликвидация несанкционированных свалок</t>
  </si>
  <si>
    <t>7Ш406S4880</t>
  </si>
  <si>
    <t>Комплекс процессных мероприятий "Обеспечение безопасности на территории"</t>
  </si>
  <si>
    <t>7Ш40800000</t>
  </si>
  <si>
    <t>Обеспечение первичных мер пожарной безопасности</t>
  </si>
  <si>
    <t>7Ш40815120</t>
  </si>
  <si>
    <t>14</t>
  </si>
  <si>
    <t>Мероприятия, направленные на достижение целей проектов</t>
  </si>
  <si>
    <t>7Ш80000000</t>
  </si>
  <si>
    <t>Мероприятия, направленные на достижение цели федерального проекта "Дорожная сеть"</t>
  </si>
  <si>
    <t>7Ш80200000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</si>
  <si>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</si>
  <si>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7Ш802S4200</t>
  </si>
  <si>
    <t>Мероприятия, направленные на достижение цели федерального проекта "Современный облик сельских территорий"</t>
  </si>
  <si>
    <t>7Ш80500000</t>
  </si>
  <si>
    <t>7Ш805S0670</t>
  </si>
  <si>
    <t>Мероприятия, направленные на достижение цели федерального проекта "Благоустройство сельских территорий"</t>
  </si>
  <si>
    <t>7Ш80600000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</si>
  <si>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</si>
  <si>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7Ш806S4310</t>
  </si>
  <si>
    <t>Итого</t>
  </si>
  <si>
    <t xml:space="preserve">Наименование </t>
  </si>
  <si>
    <t xml:space="preserve">целевая статья </t>
  </si>
  <si>
    <t>вид расхода</t>
  </si>
  <si>
    <t>сумма</t>
  </si>
  <si>
    <t>Распределение бюджетных ассигнований по целевым статьям ( муниципальным программам Рождественского сельского поселения  и непрограммным направлениям деятельности), группам видов расходов, разделам,подразделам классификации расходов бюджета Рождественского сеьского поселения на 2023 год</t>
  </si>
  <si>
    <t>Приложение № 10                                                   к решению Совета депутатов         Рождественского сельского поселения</t>
  </si>
  <si>
    <t>Строительство (реконструкция) включая проектирование автомобильных дорог общего пользования местного значения</t>
  </si>
  <si>
    <t>7Ш802S0120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</si>
  <si>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</si>
  <si>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</si>
  <si>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62Д0215470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</si>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</sst>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0" fillId="0" borderId="0" xfId="0" applyNumberFormat="1"/>
    <xf numFmtId="0" fontId="0" fillId="2" borderId="0" xfId="0" applyFill="1"/>
    <xf numFmtId="0" fontId="6" fillId="0" borderId="0" xfId="0" applyFont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/>
    </xf>
    <xf numFmtId="49" fontId="4" fillId="0" borderId="3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top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149</xdr:row>
      <xdr:rowOff>190500</xdr:rowOff>
    </xdr:from>
    <xdr:to>
      <xdr:col>4</xdr:col>
      <xdr:colOff>542925</xdr:colOff>
      <xdr:row>152</xdr:row>
      <xdr:rowOff>47625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61607700"/>
          <a:ext cx="6014085" cy="36766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=""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=""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=""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="" xmlns:a16="http://schemas.microsoft.com/office/drawing/2014/main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153</xdr:row>
      <xdr:rowOff>76200</xdr:rowOff>
    </xdr:from>
    <xdr:to>
      <xdr:col>4</xdr:col>
      <xdr:colOff>542925</xdr:colOff>
      <xdr:row>155</xdr:row>
      <xdr:rowOff>95250</xdr:rowOff>
    </xdr:to>
    <xdr:grpSp>
      <xdr:nvGrpSpPr>
        <xdr:cNvPr id="1033" name="Group 9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62163960"/>
          <a:ext cx="6014085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=""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=""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=""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=""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=""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="" xmlns:a16="http://schemas.microsoft.com/office/drawing/2014/main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=""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52"/>
  <sheetViews>
    <sheetView showGridLines="0" tabSelected="1" topLeftCell="A140" workbookViewId="0">
      <selection activeCell="F114" sqref="F114"/>
    </sheetView>
  </sheetViews>
  <sheetFormatPr defaultRowHeight="12.75" customHeight="1" outlineLevelRow="7" x14ac:dyDescent="0.25"/>
  <cols>
    <col min="1" max="1" width="30.6640625" customWidth="1"/>
    <col min="2" max="2" width="20.6640625" customWidth="1"/>
    <col min="3" max="3" width="13.44140625" customWidth="1"/>
    <col min="4" max="4" width="15" customWidth="1"/>
    <col min="5" max="5" width="14.44140625" customWidth="1"/>
    <col min="6" max="6" width="18.33203125" customWidth="1"/>
    <col min="7" max="7" width="1.33203125" hidden="1" customWidth="1"/>
    <col min="8" max="8" width="9.109375" hidden="1" customWidth="1"/>
    <col min="9" max="9" width="14" customWidth="1"/>
    <col min="10" max="10" width="9.109375" customWidth="1"/>
  </cols>
  <sheetData>
    <row r="1" spans="1:10" ht="42" customHeight="1" x14ac:dyDescent="0.25">
      <c r="A1" s="11"/>
      <c r="B1" s="11"/>
      <c r="C1" s="11"/>
      <c r="D1" s="11"/>
      <c r="E1" s="36" t="s">
        <v>182</v>
      </c>
      <c r="F1" s="36"/>
      <c r="G1" s="36"/>
    </row>
    <row r="2" spans="1:10" ht="57" customHeight="1" x14ac:dyDescent="0.25">
      <c r="A2" s="34" t="s">
        <v>181</v>
      </c>
      <c r="B2" s="35"/>
      <c r="C2" s="35"/>
      <c r="D2" s="35"/>
      <c r="E2" s="35"/>
      <c r="F2" s="35"/>
      <c r="G2" s="35"/>
    </row>
    <row r="3" spans="1:10" ht="13.2" x14ac:dyDescent="0.25">
      <c r="A3" s="2"/>
      <c r="B3" s="2"/>
      <c r="C3" s="2"/>
      <c r="D3" s="2"/>
      <c r="E3" s="2"/>
      <c r="F3" s="2"/>
      <c r="G3" s="2"/>
      <c r="H3" s="2"/>
      <c r="I3" s="1"/>
      <c r="J3" s="1"/>
    </row>
    <row r="4" spans="1:10" ht="13.2" x14ac:dyDescent="0.25">
      <c r="A4" s="3" t="s">
        <v>177</v>
      </c>
      <c r="B4" s="3" t="s">
        <v>178</v>
      </c>
      <c r="C4" s="3" t="s">
        <v>179</v>
      </c>
      <c r="D4" s="3" t="s">
        <v>0</v>
      </c>
      <c r="E4" s="3" t="s">
        <v>1</v>
      </c>
      <c r="F4" s="3" t="s">
        <v>180</v>
      </c>
    </row>
    <row r="5" spans="1:10" ht="20.399999999999999" x14ac:dyDescent="0.25">
      <c r="A5" s="4" t="s">
        <v>2</v>
      </c>
      <c r="B5" s="5" t="s">
        <v>3</v>
      </c>
      <c r="C5" s="5"/>
      <c r="D5" s="6"/>
      <c r="E5" s="6"/>
      <c r="F5" s="25">
        <f>F9+FIO+F14+F18+F20+F23+F25+F30+F32+F34+F36+F38+F40+F42+F44+F47+F49+F51+F53+F55+F57+F59</f>
        <v>18938.099999999999</v>
      </c>
    </row>
    <row r="6" spans="1:10" ht="20.399999999999999" outlineLevel="1" x14ac:dyDescent="0.25">
      <c r="A6" s="4" t="s">
        <v>4</v>
      </c>
      <c r="B6" s="5" t="s">
        <v>5</v>
      </c>
      <c r="C6" s="5"/>
      <c r="D6" s="6"/>
      <c r="E6" s="6"/>
      <c r="F6" s="25">
        <f>F7+F16</f>
        <v>15760.5</v>
      </c>
    </row>
    <row r="7" spans="1:10" ht="30.6" outlineLevel="2" x14ac:dyDescent="0.25">
      <c r="A7" s="4" t="s">
        <v>6</v>
      </c>
      <c r="B7" s="5" t="s">
        <v>7</v>
      </c>
      <c r="C7" s="5"/>
      <c r="D7" s="6"/>
      <c r="E7" s="6"/>
      <c r="F7" s="25">
        <f>F8</f>
        <v>3103.7</v>
      </c>
    </row>
    <row r="8" spans="1:10" ht="20.399999999999999" outlineLevel="3" x14ac:dyDescent="0.25">
      <c r="A8" s="4" t="s">
        <v>8</v>
      </c>
      <c r="B8" s="5" t="s">
        <v>9</v>
      </c>
      <c r="C8" s="5"/>
      <c r="D8" s="6"/>
      <c r="E8" s="6"/>
      <c r="F8" s="25">
        <f>F9+FIO+F14</f>
        <v>3103.7</v>
      </c>
    </row>
    <row r="9" spans="1:10" ht="20.399999999999999" outlineLevel="4" x14ac:dyDescent="0.25">
      <c r="A9" s="4" t="s">
        <v>4</v>
      </c>
      <c r="B9" s="5" t="s">
        <v>10</v>
      </c>
      <c r="C9" s="5"/>
      <c r="D9" s="6"/>
      <c r="E9" s="6"/>
      <c r="F9" s="25">
        <f>F10+F11</f>
        <v>2960.2</v>
      </c>
    </row>
    <row r="10" spans="1:10" ht="30.6" outlineLevel="7" x14ac:dyDescent="0.25">
      <c r="A10" s="7" t="s">
        <v>11</v>
      </c>
      <c r="B10" s="8" t="s">
        <v>10</v>
      </c>
      <c r="C10" s="8" t="s">
        <v>12</v>
      </c>
      <c r="D10" s="7" t="s">
        <v>13</v>
      </c>
      <c r="E10" s="7" t="s">
        <v>14</v>
      </c>
      <c r="F10" s="26">
        <v>2940.2</v>
      </c>
      <c r="I10" s="9"/>
    </row>
    <row r="11" spans="1:10" ht="13.2" outlineLevel="7" x14ac:dyDescent="0.25">
      <c r="A11" s="7" t="s">
        <v>15</v>
      </c>
      <c r="B11" s="8" t="s">
        <v>10</v>
      </c>
      <c r="C11" s="8" t="s">
        <v>16</v>
      </c>
      <c r="D11" s="7" t="s">
        <v>13</v>
      </c>
      <c r="E11" s="7" t="s">
        <v>14</v>
      </c>
      <c r="F11" s="26">
        <v>20</v>
      </c>
    </row>
    <row r="12" spans="1:10" ht="20.399999999999999" outlineLevel="4" x14ac:dyDescent="0.25">
      <c r="A12" s="4" t="s">
        <v>17</v>
      </c>
      <c r="B12" s="5" t="s">
        <v>18</v>
      </c>
      <c r="C12" s="5"/>
      <c r="D12" s="6"/>
      <c r="E12" s="6"/>
      <c r="F12" s="25">
        <f>F13</f>
        <v>140</v>
      </c>
    </row>
    <row r="13" spans="1:10" ht="30.6" outlineLevel="7" x14ac:dyDescent="0.25">
      <c r="A13" s="7" t="s">
        <v>11</v>
      </c>
      <c r="B13" s="8" t="s">
        <v>18</v>
      </c>
      <c r="C13" s="8" t="s">
        <v>12</v>
      </c>
      <c r="D13" s="7" t="s">
        <v>13</v>
      </c>
      <c r="E13" s="7" t="s">
        <v>14</v>
      </c>
      <c r="F13" s="26">
        <v>140</v>
      </c>
    </row>
    <row r="14" spans="1:10" ht="20.399999999999999" outlineLevel="4" x14ac:dyDescent="0.25">
      <c r="A14" s="4" t="s">
        <v>19</v>
      </c>
      <c r="B14" s="5" t="s">
        <v>20</v>
      </c>
      <c r="C14" s="5"/>
      <c r="D14" s="6"/>
      <c r="E14" s="6"/>
      <c r="F14" s="25">
        <v>3.5</v>
      </c>
    </row>
    <row r="15" spans="1:10" ht="30.6" outlineLevel="7" x14ac:dyDescent="0.25">
      <c r="A15" s="7" t="s">
        <v>11</v>
      </c>
      <c r="B15" s="8" t="s">
        <v>20</v>
      </c>
      <c r="C15" s="8" t="s">
        <v>12</v>
      </c>
      <c r="D15" s="7" t="s">
        <v>13</v>
      </c>
      <c r="E15" s="7" t="s">
        <v>14</v>
      </c>
      <c r="F15" s="26">
        <v>3.5</v>
      </c>
    </row>
    <row r="16" spans="1:10" ht="20.399999999999999" outlineLevel="2" x14ac:dyDescent="0.25">
      <c r="A16" s="4" t="s">
        <v>21</v>
      </c>
      <c r="B16" s="5" t="s">
        <v>22</v>
      </c>
      <c r="C16" s="5"/>
      <c r="D16" s="6"/>
      <c r="E16" s="6"/>
      <c r="F16" s="25">
        <f>F17+F22</f>
        <v>12656.8</v>
      </c>
    </row>
    <row r="17" spans="1:9" ht="20.399999999999999" outlineLevel="3" x14ac:dyDescent="0.25">
      <c r="A17" s="4" t="s">
        <v>23</v>
      </c>
      <c r="B17" s="5" t="s">
        <v>24</v>
      </c>
      <c r="C17" s="5"/>
      <c r="D17" s="6"/>
      <c r="E17" s="6"/>
      <c r="F17" s="25">
        <f>F18+F20</f>
        <v>10251.6</v>
      </c>
    </row>
    <row r="18" spans="1:9" ht="20.399999999999999" outlineLevel="4" x14ac:dyDescent="0.25">
      <c r="A18" s="4" t="s">
        <v>23</v>
      </c>
      <c r="B18" s="5" t="s">
        <v>25</v>
      </c>
      <c r="C18" s="5"/>
      <c r="D18" s="6"/>
      <c r="E18" s="6"/>
      <c r="F18" s="25">
        <f>F19</f>
        <v>8451.6</v>
      </c>
    </row>
    <row r="19" spans="1:9" ht="81" customHeight="1" outlineLevel="7" x14ac:dyDescent="0.25">
      <c r="A19" s="7" t="s">
        <v>26</v>
      </c>
      <c r="B19" s="8" t="s">
        <v>25</v>
      </c>
      <c r="C19" s="8" t="s">
        <v>27</v>
      </c>
      <c r="D19" s="7" t="s">
        <v>13</v>
      </c>
      <c r="E19" s="7" t="s">
        <v>14</v>
      </c>
      <c r="F19" s="26">
        <v>8451.6</v>
      </c>
    </row>
    <row r="20" spans="1:9" ht="20.399999999999999" outlineLevel="4" x14ac:dyDescent="0.25">
      <c r="A20" s="4" t="s">
        <v>28</v>
      </c>
      <c r="B20" s="5" t="s">
        <v>29</v>
      </c>
      <c r="C20" s="5"/>
      <c r="D20" s="6"/>
      <c r="E20" s="6"/>
      <c r="F20" s="25">
        <f>F21</f>
        <v>1800</v>
      </c>
    </row>
    <row r="21" spans="1:9" ht="61.2" outlineLevel="7" x14ac:dyDescent="0.25">
      <c r="A21" s="7" t="s">
        <v>26</v>
      </c>
      <c r="B21" s="8" t="s">
        <v>29</v>
      </c>
      <c r="C21" s="8" t="s">
        <v>27</v>
      </c>
      <c r="D21" s="7" t="s">
        <v>13</v>
      </c>
      <c r="E21" s="7" t="s">
        <v>14</v>
      </c>
      <c r="F21" s="26">
        <v>1800</v>
      </c>
      <c r="I21" s="9">
        <f>F10+F11+F13+F15+F19+F21+F24</f>
        <v>15760.5</v>
      </c>
    </row>
    <row r="22" spans="1:9" ht="40.799999999999997" outlineLevel="3" x14ac:dyDescent="0.25">
      <c r="A22" s="4" t="s">
        <v>30</v>
      </c>
      <c r="B22" s="5" t="s">
        <v>31</v>
      </c>
      <c r="C22" s="5"/>
      <c r="D22" s="6"/>
      <c r="E22" s="6"/>
      <c r="F22" s="25">
        <f>F23</f>
        <v>2405.1999999999998</v>
      </c>
    </row>
    <row r="23" spans="1:9" ht="40.799999999999997" outlineLevel="4" x14ac:dyDescent="0.25">
      <c r="A23" s="4" t="s">
        <v>30</v>
      </c>
      <c r="B23" s="5" t="s">
        <v>32</v>
      </c>
      <c r="C23" s="5"/>
      <c r="D23" s="6"/>
      <c r="E23" s="6"/>
      <c r="F23" s="25">
        <f>F24</f>
        <v>2405.1999999999998</v>
      </c>
    </row>
    <row r="24" spans="1:9" ht="61.2" outlineLevel="7" x14ac:dyDescent="0.25">
      <c r="A24" s="7" t="s">
        <v>26</v>
      </c>
      <c r="B24" s="8" t="s">
        <v>32</v>
      </c>
      <c r="C24" s="8" t="s">
        <v>27</v>
      </c>
      <c r="D24" s="7" t="s">
        <v>13</v>
      </c>
      <c r="E24" s="7" t="s">
        <v>14</v>
      </c>
      <c r="F24" s="26">
        <v>2405.1999999999998</v>
      </c>
    </row>
    <row r="25" spans="1:9" ht="30.6" outlineLevel="4" x14ac:dyDescent="0.25">
      <c r="A25" s="4" t="s">
        <v>33</v>
      </c>
      <c r="B25" s="5" t="s">
        <v>34</v>
      </c>
      <c r="C25" s="5"/>
      <c r="D25" s="6"/>
      <c r="E25" s="6"/>
      <c r="F25" s="25">
        <f>F26</f>
        <v>50</v>
      </c>
    </row>
    <row r="26" spans="1:9" ht="61.2" outlineLevel="7" x14ac:dyDescent="0.25">
      <c r="A26" s="7" t="s">
        <v>26</v>
      </c>
      <c r="B26" s="8" t="s">
        <v>34</v>
      </c>
      <c r="C26" s="8" t="s">
        <v>27</v>
      </c>
      <c r="D26" s="7" t="s">
        <v>13</v>
      </c>
      <c r="E26" s="7" t="s">
        <v>35</v>
      </c>
      <c r="F26" s="26">
        <v>50</v>
      </c>
      <c r="I26" s="33">
        <f>F26</f>
        <v>50</v>
      </c>
    </row>
    <row r="27" spans="1:9" ht="13.2" outlineLevel="1" x14ac:dyDescent="0.25">
      <c r="A27" s="4" t="s">
        <v>36</v>
      </c>
      <c r="B27" s="5" t="s">
        <v>37</v>
      </c>
      <c r="C27" s="5"/>
      <c r="D27" s="6"/>
      <c r="E27" s="6"/>
      <c r="F27" s="25">
        <f>F28</f>
        <v>3124.6</v>
      </c>
    </row>
    <row r="28" spans="1:9" ht="13.2" outlineLevel="2" x14ac:dyDescent="0.25">
      <c r="A28" s="4" t="s">
        <v>38</v>
      </c>
      <c r="B28" s="5" t="s">
        <v>39</v>
      </c>
      <c r="C28" s="5"/>
      <c r="D28" s="6"/>
      <c r="E28" s="6"/>
      <c r="F28" s="25">
        <f>F29+F46</f>
        <v>3124.6</v>
      </c>
    </row>
    <row r="29" spans="1:9" ht="20.399999999999999" outlineLevel="3" x14ac:dyDescent="0.25">
      <c r="A29" s="4" t="s">
        <v>40</v>
      </c>
      <c r="B29" s="5" t="s">
        <v>41</v>
      </c>
      <c r="C29" s="5"/>
      <c r="D29" s="6"/>
      <c r="E29" s="6"/>
      <c r="F29" s="25">
        <f>F30+F32+F34+F36+F38+F40+F42+F44</f>
        <v>905</v>
      </c>
    </row>
    <row r="30" spans="1:9" ht="30.6" outlineLevel="4" x14ac:dyDescent="0.25">
      <c r="A30" s="4" t="s">
        <v>42</v>
      </c>
      <c r="B30" s="5" t="s">
        <v>43</v>
      </c>
      <c r="C30" s="5"/>
      <c r="D30" s="6"/>
      <c r="E30" s="6"/>
      <c r="F30" s="25">
        <f>F31</f>
        <v>145.58000000000001</v>
      </c>
    </row>
    <row r="31" spans="1:9" ht="13.2" outlineLevel="7" x14ac:dyDescent="0.25">
      <c r="A31" s="7" t="s">
        <v>44</v>
      </c>
      <c r="B31" s="8" t="s">
        <v>43</v>
      </c>
      <c r="C31" s="8" t="s">
        <v>45</v>
      </c>
      <c r="D31" s="7" t="s">
        <v>46</v>
      </c>
      <c r="E31" s="7" t="s">
        <v>13</v>
      </c>
      <c r="F31" s="26">
        <v>145.58000000000001</v>
      </c>
      <c r="I31" s="9"/>
    </row>
    <row r="32" spans="1:9" ht="40.799999999999997" outlineLevel="4" x14ac:dyDescent="0.25">
      <c r="A32" s="4" t="s">
        <v>47</v>
      </c>
      <c r="B32" s="5" t="s">
        <v>48</v>
      </c>
      <c r="C32" s="5"/>
      <c r="D32" s="6"/>
      <c r="E32" s="6"/>
      <c r="F32" s="25">
        <f>F33</f>
        <v>131.6</v>
      </c>
    </row>
    <row r="33" spans="1:9" ht="13.2" outlineLevel="7" x14ac:dyDescent="0.25">
      <c r="A33" s="7" t="s">
        <v>44</v>
      </c>
      <c r="B33" s="8" t="s">
        <v>48</v>
      </c>
      <c r="C33" s="8" t="s">
        <v>45</v>
      </c>
      <c r="D33" s="7" t="s">
        <v>13</v>
      </c>
      <c r="E33" s="7" t="s">
        <v>49</v>
      </c>
      <c r="F33" s="26">
        <v>131.6</v>
      </c>
    </row>
    <row r="34" spans="1:9" ht="30.6" outlineLevel="4" x14ac:dyDescent="0.25">
      <c r="A34" s="4" t="s">
        <v>50</v>
      </c>
      <c r="B34" s="5" t="s">
        <v>51</v>
      </c>
      <c r="C34" s="5"/>
      <c r="D34" s="6"/>
      <c r="E34" s="6"/>
      <c r="F34" s="25">
        <f>F35</f>
        <v>57.3</v>
      </c>
    </row>
    <row r="35" spans="1:9" ht="13.2" outlineLevel="7" x14ac:dyDescent="0.25">
      <c r="A35" s="7" t="s">
        <v>44</v>
      </c>
      <c r="B35" s="8" t="s">
        <v>51</v>
      </c>
      <c r="C35" s="8" t="s">
        <v>45</v>
      </c>
      <c r="D35" s="7" t="s">
        <v>46</v>
      </c>
      <c r="E35" s="7" t="s">
        <v>13</v>
      </c>
      <c r="F35" s="26">
        <v>57.3</v>
      </c>
    </row>
    <row r="36" spans="1:9" ht="40.799999999999997" outlineLevel="4" x14ac:dyDescent="0.25">
      <c r="A36" s="4" t="s">
        <v>52</v>
      </c>
      <c r="B36" s="5" t="s">
        <v>53</v>
      </c>
      <c r="C36" s="5"/>
      <c r="D36" s="6"/>
      <c r="E36" s="6"/>
      <c r="F36" s="25">
        <f>F37</f>
        <v>37.9</v>
      </c>
    </row>
    <row r="37" spans="1:9" ht="13.2" outlineLevel="7" x14ac:dyDescent="0.25">
      <c r="A37" s="7" t="s">
        <v>44</v>
      </c>
      <c r="B37" s="8" t="s">
        <v>53</v>
      </c>
      <c r="C37" s="8" t="s">
        <v>45</v>
      </c>
      <c r="D37" s="7" t="s">
        <v>13</v>
      </c>
      <c r="E37" s="7" t="s">
        <v>49</v>
      </c>
      <c r="F37" s="26">
        <v>37.9</v>
      </c>
    </row>
    <row r="38" spans="1:9" ht="51" outlineLevel="4" x14ac:dyDescent="0.25">
      <c r="A38" s="4" t="s">
        <v>54</v>
      </c>
      <c r="B38" s="5" t="s">
        <v>55</v>
      </c>
      <c r="C38" s="5"/>
      <c r="D38" s="6"/>
      <c r="E38" s="6"/>
      <c r="F38" s="25">
        <f>F39</f>
        <v>124.86</v>
      </c>
    </row>
    <row r="39" spans="1:9" ht="13.2" outlineLevel="7" x14ac:dyDescent="0.25">
      <c r="A39" s="7" t="s">
        <v>44</v>
      </c>
      <c r="B39" s="8" t="s">
        <v>55</v>
      </c>
      <c r="C39" s="8" t="s">
        <v>45</v>
      </c>
      <c r="D39" s="7" t="s">
        <v>46</v>
      </c>
      <c r="E39" s="7" t="s">
        <v>56</v>
      </c>
      <c r="F39" s="26">
        <v>124.86</v>
      </c>
      <c r="I39" s="33">
        <f>F39+F81</f>
        <v>324.95999999999998</v>
      </c>
    </row>
    <row r="40" spans="1:9" ht="61.2" outlineLevel="4" x14ac:dyDescent="0.25">
      <c r="A40" s="4" t="s">
        <v>57</v>
      </c>
      <c r="B40" s="5" t="s">
        <v>58</v>
      </c>
      <c r="C40" s="5"/>
      <c r="D40" s="6"/>
      <c r="E40" s="6"/>
      <c r="F40" s="25">
        <f>F41</f>
        <v>110.7</v>
      </c>
    </row>
    <row r="41" spans="1:9" ht="13.2" outlineLevel="7" x14ac:dyDescent="0.25">
      <c r="A41" s="7" t="s">
        <v>44</v>
      </c>
      <c r="B41" s="8" t="s">
        <v>58</v>
      </c>
      <c r="C41" s="8" t="s">
        <v>45</v>
      </c>
      <c r="D41" s="7" t="s">
        <v>13</v>
      </c>
      <c r="E41" s="7" t="s">
        <v>49</v>
      </c>
      <c r="F41" s="26">
        <v>110.7</v>
      </c>
      <c r="I41" s="9">
        <f>F33+F37+F41</f>
        <v>280.2</v>
      </c>
    </row>
    <row r="42" spans="1:9" ht="20.399999999999999" outlineLevel="4" x14ac:dyDescent="0.25">
      <c r="A42" s="4" t="s">
        <v>59</v>
      </c>
      <c r="B42" s="5" t="s">
        <v>60</v>
      </c>
      <c r="C42" s="5"/>
      <c r="D42" s="6"/>
      <c r="E42" s="6"/>
      <c r="F42" s="25">
        <f>F43</f>
        <v>150</v>
      </c>
    </row>
    <row r="43" spans="1:9" ht="13.2" outlineLevel="7" x14ac:dyDescent="0.25">
      <c r="A43" s="7" t="s">
        <v>15</v>
      </c>
      <c r="B43" s="8" t="s">
        <v>60</v>
      </c>
      <c r="C43" s="8" t="s">
        <v>16</v>
      </c>
      <c r="D43" s="7" t="s">
        <v>13</v>
      </c>
      <c r="E43" s="7" t="s">
        <v>61</v>
      </c>
      <c r="F43" s="26">
        <v>150</v>
      </c>
    </row>
    <row r="44" spans="1:9" ht="20.399999999999999" outlineLevel="4" x14ac:dyDescent="0.25">
      <c r="A44" s="4" t="s">
        <v>62</v>
      </c>
      <c r="B44" s="5" t="s">
        <v>63</v>
      </c>
      <c r="C44" s="5"/>
      <c r="D44" s="6"/>
      <c r="E44" s="6"/>
      <c r="F44" s="25">
        <f>F45</f>
        <v>147.06</v>
      </c>
    </row>
    <row r="45" spans="1:9" ht="30.6" outlineLevel="7" x14ac:dyDescent="0.25">
      <c r="A45" s="7" t="s">
        <v>11</v>
      </c>
      <c r="B45" s="8" t="s">
        <v>63</v>
      </c>
      <c r="C45" s="8" t="s">
        <v>12</v>
      </c>
      <c r="D45" s="7" t="s">
        <v>13</v>
      </c>
      <c r="E45" s="7" t="s">
        <v>61</v>
      </c>
      <c r="F45" s="26">
        <v>147.06</v>
      </c>
    </row>
    <row r="46" spans="1:9" ht="13.2" outlineLevel="3" x14ac:dyDescent="0.25">
      <c r="A46" s="4" t="s">
        <v>64</v>
      </c>
      <c r="B46" s="5" t="s">
        <v>65</v>
      </c>
      <c r="C46" s="5"/>
      <c r="D46" s="6"/>
      <c r="E46" s="6"/>
      <c r="F46" s="25">
        <f>F47+F51+F53+F55+F57+F49</f>
        <v>2219.6</v>
      </c>
    </row>
    <row r="47" spans="1:9" ht="20.399999999999999" outlineLevel="4" x14ac:dyDescent="0.25">
      <c r="A47" s="4" t="s">
        <v>66</v>
      </c>
      <c r="B47" s="5" t="s">
        <v>67</v>
      </c>
      <c r="C47" s="5"/>
      <c r="D47" s="6"/>
      <c r="E47" s="6"/>
      <c r="F47" s="25">
        <f>F48</f>
        <v>200</v>
      </c>
    </row>
    <row r="48" spans="1:9" ht="13.2" outlineLevel="7" x14ac:dyDescent="0.25">
      <c r="A48" s="7" t="s">
        <v>15</v>
      </c>
      <c r="B48" s="8" t="s">
        <v>67</v>
      </c>
      <c r="C48" s="8" t="s">
        <v>16</v>
      </c>
      <c r="D48" s="7" t="s">
        <v>13</v>
      </c>
      <c r="E48" s="7" t="s">
        <v>68</v>
      </c>
      <c r="F48" s="26">
        <v>200</v>
      </c>
      <c r="I48" s="33">
        <f>F48</f>
        <v>200</v>
      </c>
    </row>
    <row r="49" spans="1:9" ht="40.799999999999997" outlineLevel="4" x14ac:dyDescent="0.25">
      <c r="A49" s="4" t="s">
        <v>69</v>
      </c>
      <c r="B49" s="5" t="s">
        <v>70</v>
      </c>
      <c r="C49" s="5"/>
      <c r="D49" s="6"/>
      <c r="E49" s="6"/>
      <c r="F49" s="25">
        <f>F50</f>
        <v>100</v>
      </c>
    </row>
    <row r="50" spans="1:9" ht="30.6" outlineLevel="7" x14ac:dyDescent="0.25">
      <c r="A50" s="7" t="s">
        <v>11</v>
      </c>
      <c r="B50" s="8" t="s">
        <v>70</v>
      </c>
      <c r="C50" s="8" t="s">
        <v>12</v>
      </c>
      <c r="D50" s="7" t="s">
        <v>13</v>
      </c>
      <c r="E50" s="7" t="s">
        <v>61</v>
      </c>
      <c r="F50" s="26">
        <v>100</v>
      </c>
    </row>
    <row r="51" spans="1:9" ht="20.399999999999999" outlineLevel="4" x14ac:dyDescent="0.25">
      <c r="A51" s="4" t="s">
        <v>71</v>
      </c>
      <c r="B51" s="5" t="s">
        <v>72</v>
      </c>
      <c r="C51" s="5"/>
      <c r="D51" s="6"/>
      <c r="E51" s="6"/>
      <c r="F51" s="25">
        <f>F52</f>
        <v>70</v>
      </c>
    </row>
    <row r="52" spans="1:9" ht="30.6" outlineLevel="7" x14ac:dyDescent="0.25">
      <c r="A52" s="7" t="s">
        <v>11</v>
      </c>
      <c r="B52" s="8" t="s">
        <v>72</v>
      </c>
      <c r="C52" s="8" t="s">
        <v>12</v>
      </c>
      <c r="D52" s="7" t="s">
        <v>13</v>
      </c>
      <c r="E52" s="7" t="s">
        <v>61</v>
      </c>
      <c r="F52" s="26">
        <v>70</v>
      </c>
      <c r="I52" s="9">
        <f>F43+F45+F50+F52+F54</f>
        <v>517.05999999999995</v>
      </c>
    </row>
    <row r="53" spans="1:9" ht="30.6" outlineLevel="4" x14ac:dyDescent="0.25">
      <c r="A53" s="4" t="s">
        <v>73</v>
      </c>
      <c r="B53" s="5" t="s">
        <v>74</v>
      </c>
      <c r="C53" s="5"/>
      <c r="D53" s="6"/>
      <c r="E53" s="6"/>
      <c r="F53" s="25">
        <f>F54</f>
        <v>50</v>
      </c>
    </row>
    <row r="54" spans="1:9" ht="20.399999999999999" outlineLevel="7" x14ac:dyDescent="0.25">
      <c r="A54" s="7" t="s">
        <v>75</v>
      </c>
      <c r="B54" s="8" t="s">
        <v>74</v>
      </c>
      <c r="C54" s="8" t="s">
        <v>76</v>
      </c>
      <c r="D54" s="7" t="s">
        <v>13</v>
      </c>
      <c r="E54" s="7" t="s">
        <v>61</v>
      </c>
      <c r="F54" s="26">
        <v>50</v>
      </c>
    </row>
    <row r="55" spans="1:9" ht="20.399999999999999" outlineLevel="4" x14ac:dyDescent="0.25">
      <c r="A55" s="4" t="s">
        <v>77</v>
      </c>
      <c r="B55" s="5" t="s">
        <v>78</v>
      </c>
      <c r="C55" s="5"/>
      <c r="D55" s="6"/>
      <c r="E55" s="6"/>
      <c r="F55" s="25">
        <f>F56</f>
        <v>1500</v>
      </c>
    </row>
    <row r="56" spans="1:9" ht="20.399999999999999" outlineLevel="7" x14ac:dyDescent="0.25">
      <c r="A56" s="7" t="s">
        <v>75</v>
      </c>
      <c r="B56" s="8" t="s">
        <v>78</v>
      </c>
      <c r="C56" s="8" t="s">
        <v>76</v>
      </c>
      <c r="D56" s="7" t="s">
        <v>79</v>
      </c>
      <c r="E56" s="7" t="s">
        <v>13</v>
      </c>
      <c r="F56" s="26">
        <v>1500</v>
      </c>
    </row>
    <row r="57" spans="1:9" ht="30.6" outlineLevel="4" x14ac:dyDescent="0.25">
      <c r="A57" s="4" t="s">
        <v>80</v>
      </c>
      <c r="B57" s="5" t="s">
        <v>81</v>
      </c>
      <c r="C57" s="5"/>
      <c r="D57" s="6"/>
      <c r="E57" s="6"/>
      <c r="F57" s="25">
        <f>F58</f>
        <v>299.60000000000002</v>
      </c>
      <c r="I57" s="33">
        <f>F57</f>
        <v>299.60000000000002</v>
      </c>
    </row>
    <row r="58" spans="1:9" ht="61.2" outlineLevel="7" x14ac:dyDescent="0.25">
      <c r="A58" s="12" t="s">
        <v>26</v>
      </c>
      <c r="B58" s="13" t="s">
        <v>81</v>
      </c>
      <c r="C58" s="13" t="s">
        <v>27</v>
      </c>
      <c r="D58" s="12" t="s">
        <v>56</v>
      </c>
      <c r="E58" s="12" t="s">
        <v>35</v>
      </c>
      <c r="F58" s="27">
        <v>299.60000000000002</v>
      </c>
    </row>
    <row r="59" spans="1:9" ht="25.2" customHeight="1" outlineLevel="7" x14ac:dyDescent="0.25">
      <c r="A59" s="41" t="s">
        <v>186</v>
      </c>
      <c r="B59" s="42" t="s">
        <v>187</v>
      </c>
      <c r="C59" s="38"/>
      <c r="D59" s="39"/>
      <c r="E59" s="39"/>
      <c r="F59" s="43">
        <v>3</v>
      </c>
    </row>
    <row r="60" spans="1:9" ht="37.200000000000003" customHeight="1" outlineLevel="7" x14ac:dyDescent="0.25">
      <c r="A60" s="37" t="s">
        <v>185</v>
      </c>
      <c r="B60" s="38" t="s">
        <v>187</v>
      </c>
      <c r="C60" s="38" t="s">
        <v>188</v>
      </c>
      <c r="D60" s="39" t="s">
        <v>61</v>
      </c>
      <c r="E60" s="39" t="s">
        <v>13</v>
      </c>
      <c r="F60" s="40">
        <v>3</v>
      </c>
    </row>
    <row r="61" spans="1:9" ht="20.399999999999999" x14ac:dyDescent="0.25">
      <c r="A61" s="14" t="s">
        <v>82</v>
      </c>
      <c r="B61" s="15" t="s">
        <v>83</v>
      </c>
      <c r="C61" s="15"/>
      <c r="D61" s="16"/>
      <c r="E61" s="16"/>
      <c r="F61" s="28">
        <f>F73+F75+F79+F83+F85+F88+F90+F94+F96+F99+F103+F106+F108+F110+F116+F115+F114+F120+F122+F124+F126+F134+F138+F141+F146</f>
        <v>37451.800000000003</v>
      </c>
    </row>
    <row r="62" spans="1:9" ht="51" outlineLevel="1" x14ac:dyDescent="0.25">
      <c r="A62" s="14" t="s">
        <v>84</v>
      </c>
      <c r="B62" s="15" t="s">
        <v>85</v>
      </c>
      <c r="C62" s="15"/>
      <c r="D62" s="16"/>
      <c r="E62" s="16"/>
      <c r="F62" s="31">
        <f>F63+F71+F136</f>
        <v>36851.800000000003</v>
      </c>
    </row>
    <row r="63" spans="1:9" ht="20.399999999999999" outlineLevel="2" x14ac:dyDescent="0.25">
      <c r="A63" s="14" t="s">
        <v>86</v>
      </c>
      <c r="B63" s="15" t="s">
        <v>87</v>
      </c>
      <c r="C63" s="15"/>
      <c r="D63" s="16"/>
      <c r="E63" s="16"/>
      <c r="F63" s="28">
        <v>0</v>
      </c>
    </row>
    <row r="64" spans="1:9" ht="30.6" outlineLevel="3" x14ac:dyDescent="0.25">
      <c r="A64" s="14" t="s">
        <v>88</v>
      </c>
      <c r="B64" s="15" t="s">
        <v>89</v>
      </c>
      <c r="C64" s="15"/>
      <c r="D64" s="16"/>
      <c r="E64" s="16"/>
      <c r="F64" s="28">
        <v>0</v>
      </c>
    </row>
    <row r="65" spans="1:9" ht="30.6" outlineLevel="4" x14ac:dyDescent="0.25">
      <c r="A65" s="14" t="s">
        <v>90</v>
      </c>
      <c r="B65" s="15" t="s">
        <v>91</v>
      </c>
      <c r="C65" s="15"/>
      <c r="D65" s="16"/>
      <c r="E65" s="16"/>
      <c r="F65" s="28">
        <v>0</v>
      </c>
    </row>
    <row r="66" spans="1:9" ht="30.6" outlineLevel="7" x14ac:dyDescent="0.25">
      <c r="A66" s="12" t="s">
        <v>92</v>
      </c>
      <c r="B66" s="13" t="s">
        <v>91</v>
      </c>
      <c r="C66" s="13" t="s">
        <v>93</v>
      </c>
      <c r="D66" s="12" t="s">
        <v>46</v>
      </c>
      <c r="E66" s="12" t="s">
        <v>13</v>
      </c>
      <c r="F66" s="27">
        <v>0</v>
      </c>
    </row>
    <row r="67" spans="1:9" ht="30.6" outlineLevel="4" x14ac:dyDescent="0.25">
      <c r="A67" s="14" t="s">
        <v>90</v>
      </c>
      <c r="B67" s="15" t="s">
        <v>94</v>
      </c>
      <c r="C67" s="15"/>
      <c r="D67" s="16"/>
      <c r="E67" s="16"/>
      <c r="F67" s="28">
        <f>F68</f>
        <v>0</v>
      </c>
    </row>
    <row r="68" spans="1:9" ht="30.6" outlineLevel="7" x14ac:dyDescent="0.25">
      <c r="A68" s="12" t="s">
        <v>92</v>
      </c>
      <c r="B68" s="13" t="s">
        <v>94</v>
      </c>
      <c r="C68" s="13" t="s">
        <v>93</v>
      </c>
      <c r="D68" s="12" t="s">
        <v>46</v>
      </c>
      <c r="E68" s="12" t="s">
        <v>13</v>
      </c>
      <c r="F68" s="27"/>
      <c r="I68" s="33">
        <f>F31+F35+F80+F84</f>
        <v>2050.58</v>
      </c>
    </row>
    <row r="69" spans="1:9" ht="30.6" outlineLevel="4" x14ac:dyDescent="0.25">
      <c r="A69" s="14" t="s">
        <v>90</v>
      </c>
      <c r="B69" s="15" t="s">
        <v>95</v>
      </c>
      <c r="C69" s="15"/>
      <c r="D69" s="16"/>
      <c r="E69" s="16"/>
      <c r="F69" s="28">
        <f>F70</f>
        <v>0</v>
      </c>
    </row>
    <row r="70" spans="1:9" ht="30.6" outlineLevel="7" x14ac:dyDescent="0.25">
      <c r="A70" s="12" t="s">
        <v>92</v>
      </c>
      <c r="B70" s="13" t="s">
        <v>95</v>
      </c>
      <c r="C70" s="13" t="s">
        <v>93</v>
      </c>
      <c r="D70" s="12" t="s">
        <v>46</v>
      </c>
      <c r="E70" s="12" t="s">
        <v>13</v>
      </c>
      <c r="F70" s="27"/>
    </row>
    <row r="71" spans="1:9" ht="13.2" outlineLevel="2" x14ac:dyDescent="0.25">
      <c r="A71" s="14" t="s">
        <v>96</v>
      </c>
      <c r="B71" s="15" t="s">
        <v>97</v>
      </c>
      <c r="C71" s="15"/>
      <c r="D71" s="16"/>
      <c r="E71" s="16"/>
      <c r="F71" s="31">
        <f>F73+F75+F79+F83+F85+F88+F90+F94+F96+F99+F103+F106+F108+F110+F113+F116+F120+F122+F124+F126+F129+F131+F134</f>
        <v>33706.700000000004</v>
      </c>
    </row>
    <row r="72" spans="1:9" ht="30.6" outlineLevel="3" x14ac:dyDescent="0.25">
      <c r="A72" s="14" t="s">
        <v>98</v>
      </c>
      <c r="B72" s="15" t="s">
        <v>99</v>
      </c>
      <c r="C72" s="15"/>
      <c r="D72" s="16"/>
      <c r="E72" s="16"/>
      <c r="F72" s="28">
        <f>F73+F75</f>
        <v>400</v>
      </c>
    </row>
    <row r="73" spans="1:9" ht="30.6" outlineLevel="4" x14ac:dyDescent="0.25">
      <c r="A73" s="14" t="s">
        <v>100</v>
      </c>
      <c r="B73" s="15" t="s">
        <v>101</v>
      </c>
      <c r="C73" s="15"/>
      <c r="D73" s="16"/>
      <c r="E73" s="16"/>
      <c r="F73" s="28">
        <v>20</v>
      </c>
    </row>
    <row r="74" spans="1:9" ht="30.6" outlineLevel="7" x14ac:dyDescent="0.25">
      <c r="A74" s="12" t="s">
        <v>11</v>
      </c>
      <c r="B74" s="13" t="s">
        <v>101</v>
      </c>
      <c r="C74" s="13" t="s">
        <v>12</v>
      </c>
      <c r="D74" s="12" t="s">
        <v>14</v>
      </c>
      <c r="E74" s="12" t="s">
        <v>102</v>
      </c>
      <c r="F74" s="27">
        <v>20</v>
      </c>
      <c r="I74" s="9">
        <f>F74+F77</f>
        <v>400</v>
      </c>
    </row>
    <row r="75" spans="1:9" ht="20.399999999999999" outlineLevel="4" x14ac:dyDescent="0.25">
      <c r="A75" s="14" t="s">
        <v>103</v>
      </c>
      <c r="B75" s="15" t="s">
        <v>104</v>
      </c>
      <c r="C75" s="15"/>
      <c r="D75" s="16"/>
      <c r="E75" s="16"/>
      <c r="F75" s="28">
        <f>F77</f>
        <v>380</v>
      </c>
    </row>
    <row r="76" spans="1:9" ht="30.6" outlineLevel="7" x14ac:dyDescent="0.25">
      <c r="A76" s="12" t="s">
        <v>11</v>
      </c>
      <c r="B76" s="13" t="s">
        <v>104</v>
      </c>
      <c r="C76" s="13" t="s">
        <v>12</v>
      </c>
      <c r="D76" s="12" t="s">
        <v>14</v>
      </c>
      <c r="E76" s="12" t="s">
        <v>46</v>
      </c>
      <c r="F76" s="27">
        <v>0</v>
      </c>
    </row>
    <row r="77" spans="1:9" ht="30.6" outlineLevel="7" x14ac:dyDescent="0.25">
      <c r="A77" s="12" t="s">
        <v>11</v>
      </c>
      <c r="B77" s="13" t="s">
        <v>104</v>
      </c>
      <c r="C77" s="13" t="s">
        <v>12</v>
      </c>
      <c r="D77" s="12" t="s">
        <v>14</v>
      </c>
      <c r="E77" s="12" t="s">
        <v>102</v>
      </c>
      <c r="F77" s="27">
        <v>380</v>
      </c>
    </row>
    <row r="78" spans="1:9" ht="30.6" outlineLevel="3" x14ac:dyDescent="0.25">
      <c r="A78" s="14" t="s">
        <v>105</v>
      </c>
      <c r="B78" s="15" t="s">
        <v>106</v>
      </c>
      <c r="C78" s="15"/>
      <c r="D78" s="16"/>
      <c r="E78" s="16"/>
      <c r="F78" s="28">
        <f>F79+F83+F85+F88+F90+F94+F96</f>
        <v>14578</v>
      </c>
    </row>
    <row r="79" spans="1:9" ht="40.799999999999997" outlineLevel="4" x14ac:dyDescent="0.25">
      <c r="A79" s="14" t="s">
        <v>107</v>
      </c>
      <c r="B79" s="15" t="s">
        <v>108</v>
      </c>
      <c r="C79" s="15"/>
      <c r="D79" s="16"/>
      <c r="E79" s="16"/>
      <c r="F79" s="28">
        <f>F80+F81+F82</f>
        <v>2190</v>
      </c>
    </row>
    <row r="80" spans="1:9" ht="30.6" outlineLevel="7" x14ac:dyDescent="0.25">
      <c r="A80" s="12" t="s">
        <v>11</v>
      </c>
      <c r="B80" s="13" t="s">
        <v>108</v>
      </c>
      <c r="C80" s="13" t="s">
        <v>12</v>
      </c>
      <c r="D80" s="12" t="s">
        <v>46</v>
      </c>
      <c r="E80" s="12" t="s">
        <v>13</v>
      </c>
      <c r="F80" s="27">
        <v>1547.7</v>
      </c>
    </row>
    <row r="81" spans="1:9" ht="30.6" outlineLevel="7" x14ac:dyDescent="0.25">
      <c r="A81" s="12" t="s">
        <v>11</v>
      </c>
      <c r="B81" s="13" t="s">
        <v>108</v>
      </c>
      <c r="C81" s="13" t="s">
        <v>12</v>
      </c>
      <c r="D81" s="12" t="s">
        <v>46</v>
      </c>
      <c r="E81" s="12" t="s">
        <v>56</v>
      </c>
      <c r="F81" s="27">
        <v>200.1</v>
      </c>
      <c r="I81" s="9">
        <f>F39+F81</f>
        <v>324.95999999999998</v>
      </c>
    </row>
    <row r="82" spans="1:9" ht="30.6" outlineLevel="7" x14ac:dyDescent="0.25">
      <c r="A82" s="12" t="s">
        <v>11</v>
      </c>
      <c r="B82" s="13" t="s">
        <v>112</v>
      </c>
      <c r="C82" s="13" t="s">
        <v>12</v>
      </c>
      <c r="D82" s="12" t="s">
        <v>46</v>
      </c>
      <c r="E82" s="12" t="s">
        <v>35</v>
      </c>
      <c r="F82" s="27">
        <v>442.2</v>
      </c>
    </row>
    <row r="83" spans="1:9" ht="20.399999999999999" outlineLevel="4" x14ac:dyDescent="0.25">
      <c r="A83" s="14" t="s">
        <v>109</v>
      </c>
      <c r="B83" s="15" t="s">
        <v>110</v>
      </c>
      <c r="C83" s="15"/>
      <c r="D83" s="16"/>
      <c r="E83" s="16"/>
      <c r="F83" s="28">
        <f>F84</f>
        <v>300</v>
      </c>
    </row>
    <row r="84" spans="1:9" ht="30.6" outlineLevel="7" x14ac:dyDescent="0.25">
      <c r="A84" s="12" t="s">
        <v>11</v>
      </c>
      <c r="B84" s="13" t="s">
        <v>110</v>
      </c>
      <c r="C84" s="13" t="s">
        <v>12</v>
      </c>
      <c r="D84" s="12" t="s">
        <v>46</v>
      </c>
      <c r="E84" s="12" t="s">
        <v>13</v>
      </c>
      <c r="F84" s="27">
        <v>300</v>
      </c>
    </row>
    <row r="85" spans="1:9" ht="13.2" outlineLevel="4" x14ac:dyDescent="0.25">
      <c r="A85" s="14" t="s">
        <v>111</v>
      </c>
      <c r="B85" s="15" t="s">
        <v>112</v>
      </c>
      <c r="C85" s="15"/>
      <c r="D85" s="16"/>
      <c r="E85" s="16"/>
      <c r="F85" s="28">
        <f>F86+F87</f>
        <v>7650</v>
      </c>
    </row>
    <row r="86" spans="1:9" ht="30.6" outlineLevel="7" x14ac:dyDescent="0.25">
      <c r="A86" s="12" t="s">
        <v>11</v>
      </c>
      <c r="B86" s="13" t="s">
        <v>112</v>
      </c>
      <c r="C86" s="13" t="s">
        <v>12</v>
      </c>
      <c r="D86" s="12" t="s">
        <v>46</v>
      </c>
      <c r="E86" s="12" t="s">
        <v>35</v>
      </c>
      <c r="F86" s="27">
        <v>7400</v>
      </c>
    </row>
    <row r="87" spans="1:9" ht="13.2" outlineLevel="7" x14ac:dyDescent="0.25">
      <c r="A87" s="12" t="s">
        <v>15</v>
      </c>
      <c r="B87" s="13" t="s">
        <v>112</v>
      </c>
      <c r="C87" s="13" t="s">
        <v>16</v>
      </c>
      <c r="D87" s="12" t="s">
        <v>46</v>
      </c>
      <c r="E87" s="12" t="s">
        <v>35</v>
      </c>
      <c r="F87" s="27">
        <v>250</v>
      </c>
    </row>
    <row r="88" spans="1:9" ht="20.399999999999999" outlineLevel="4" x14ac:dyDescent="0.25">
      <c r="A88" s="14" t="s">
        <v>113</v>
      </c>
      <c r="B88" s="15" t="s">
        <v>114</v>
      </c>
      <c r="C88" s="15"/>
      <c r="D88" s="16"/>
      <c r="E88" s="16"/>
      <c r="F88" s="28">
        <f>F89</f>
        <v>60</v>
      </c>
    </row>
    <row r="89" spans="1:9" ht="30.6" outlineLevel="7" x14ac:dyDescent="0.25">
      <c r="A89" s="12" t="s">
        <v>11</v>
      </c>
      <c r="B89" s="13" t="s">
        <v>114</v>
      </c>
      <c r="C89" s="13" t="s">
        <v>12</v>
      </c>
      <c r="D89" s="12" t="s">
        <v>46</v>
      </c>
      <c r="E89" s="12" t="s">
        <v>35</v>
      </c>
      <c r="F89" s="27">
        <v>60</v>
      </c>
    </row>
    <row r="90" spans="1:9" ht="20.399999999999999" outlineLevel="4" x14ac:dyDescent="0.25">
      <c r="A90" s="14" t="s">
        <v>115</v>
      </c>
      <c r="B90" s="15" t="s">
        <v>116</v>
      </c>
      <c r="C90" s="15"/>
      <c r="D90" s="16"/>
      <c r="E90" s="16"/>
      <c r="F90" s="28">
        <f>F91+F92+F93</f>
        <v>2248</v>
      </c>
    </row>
    <row r="91" spans="1:9" ht="30.6" outlineLevel="7" x14ac:dyDescent="0.25">
      <c r="A91" s="12" t="s">
        <v>11</v>
      </c>
      <c r="B91" s="13" t="s">
        <v>116</v>
      </c>
      <c r="C91" s="13" t="s">
        <v>12</v>
      </c>
      <c r="D91" s="12" t="s">
        <v>46</v>
      </c>
      <c r="E91" s="12" t="s">
        <v>35</v>
      </c>
      <c r="F91" s="27">
        <v>1878.2</v>
      </c>
      <c r="I91" s="33">
        <f>F82+F86+F87+F89+F91+F93+F95+F97+F148</f>
        <v>12186.999999999998</v>
      </c>
    </row>
    <row r="92" spans="1:9" ht="30.6" outlineLevel="7" x14ac:dyDescent="0.25">
      <c r="A92" s="12" t="s">
        <v>11</v>
      </c>
      <c r="B92" s="13" t="s">
        <v>116</v>
      </c>
      <c r="C92" s="13" t="s">
        <v>12</v>
      </c>
      <c r="D92" s="12" t="s">
        <v>46</v>
      </c>
      <c r="E92" s="12" t="s">
        <v>46</v>
      </c>
      <c r="F92" s="27">
        <v>350</v>
      </c>
      <c r="I92" s="33">
        <f>F92</f>
        <v>350</v>
      </c>
    </row>
    <row r="93" spans="1:9" ht="30.6" outlineLevel="7" x14ac:dyDescent="0.25">
      <c r="A93" s="12" t="s">
        <v>11</v>
      </c>
      <c r="B93" s="13" t="s">
        <v>116</v>
      </c>
      <c r="C93" s="13" t="s">
        <v>16</v>
      </c>
      <c r="D93" s="12" t="s">
        <v>46</v>
      </c>
      <c r="E93" s="12" t="s">
        <v>35</v>
      </c>
      <c r="F93" s="27">
        <v>19.8</v>
      </c>
    </row>
    <row r="94" spans="1:9" ht="30.6" outlineLevel="4" x14ac:dyDescent="0.25">
      <c r="A94" s="14" t="s">
        <v>117</v>
      </c>
      <c r="B94" s="15" t="s">
        <v>118</v>
      </c>
      <c r="C94" s="15"/>
      <c r="D94" s="16"/>
      <c r="E94" s="16"/>
      <c r="F94" s="28">
        <f>F95</f>
        <v>130</v>
      </c>
    </row>
    <row r="95" spans="1:9" ht="30.6" outlineLevel="7" x14ac:dyDescent="0.25">
      <c r="A95" s="12" t="s">
        <v>11</v>
      </c>
      <c r="B95" s="13" t="s">
        <v>118</v>
      </c>
      <c r="C95" s="13" t="s">
        <v>12</v>
      </c>
      <c r="D95" s="12" t="s">
        <v>46</v>
      </c>
      <c r="E95" s="12" t="s">
        <v>35</v>
      </c>
      <c r="F95" s="27">
        <v>130</v>
      </c>
    </row>
    <row r="96" spans="1:9" ht="51" outlineLevel="4" x14ac:dyDescent="0.25">
      <c r="A96" s="14" t="s">
        <v>119</v>
      </c>
      <c r="B96" s="15" t="s">
        <v>120</v>
      </c>
      <c r="C96" s="15"/>
      <c r="D96" s="16"/>
      <c r="E96" s="16"/>
      <c r="F96" s="28">
        <f>F97</f>
        <v>2000</v>
      </c>
    </row>
    <row r="97" spans="1:9" ht="30.6" outlineLevel="7" x14ac:dyDescent="0.25">
      <c r="A97" s="12" t="s">
        <v>11</v>
      </c>
      <c r="B97" s="13" t="s">
        <v>120</v>
      </c>
      <c r="C97" s="13" t="s">
        <v>12</v>
      </c>
      <c r="D97" s="12" t="s">
        <v>46</v>
      </c>
      <c r="E97" s="12" t="s">
        <v>35</v>
      </c>
      <c r="F97" s="27">
        <v>2000</v>
      </c>
    </row>
    <row r="98" spans="1:9" ht="40.799999999999997" outlineLevel="3" x14ac:dyDescent="0.25">
      <c r="A98" s="14" t="s">
        <v>121</v>
      </c>
      <c r="B98" s="15" t="s">
        <v>122</v>
      </c>
      <c r="C98" s="15"/>
      <c r="D98" s="16"/>
      <c r="E98" s="16"/>
      <c r="F98" s="28">
        <f>F99+F103+F106+F108+F110</f>
        <v>15000</v>
      </c>
    </row>
    <row r="99" spans="1:9" ht="30.6" outlineLevel="4" x14ac:dyDescent="0.25">
      <c r="A99" s="14" t="s">
        <v>123</v>
      </c>
      <c r="B99" s="15" t="s">
        <v>124</v>
      </c>
      <c r="C99" s="15"/>
      <c r="D99" s="16"/>
      <c r="E99" s="16"/>
      <c r="F99" s="28">
        <f>F100+F101+F102</f>
        <v>6770.6</v>
      </c>
    </row>
    <row r="100" spans="1:9" ht="61.2" outlineLevel="7" x14ac:dyDescent="0.25">
      <c r="A100" s="12" t="s">
        <v>26</v>
      </c>
      <c r="B100" s="13" t="s">
        <v>124</v>
      </c>
      <c r="C100" s="13" t="s">
        <v>27</v>
      </c>
      <c r="D100" s="12" t="s">
        <v>125</v>
      </c>
      <c r="E100" s="12" t="s">
        <v>13</v>
      </c>
      <c r="F100" s="27">
        <v>3271.6</v>
      </c>
      <c r="I100" s="33">
        <f>F100+F104</f>
        <v>4912.6000000000004</v>
      </c>
    </row>
    <row r="101" spans="1:9" ht="30.6" outlineLevel="7" x14ac:dyDescent="0.25">
      <c r="A101" s="12" t="s">
        <v>11</v>
      </c>
      <c r="B101" s="13" t="s">
        <v>124</v>
      </c>
      <c r="C101" s="13" t="s">
        <v>12</v>
      </c>
      <c r="D101" s="12" t="s">
        <v>125</v>
      </c>
      <c r="E101" s="12" t="s">
        <v>13</v>
      </c>
      <c r="F101" s="27">
        <v>3435</v>
      </c>
    </row>
    <row r="102" spans="1:9" ht="13.2" outlineLevel="7" x14ac:dyDescent="0.25">
      <c r="A102" s="12" t="s">
        <v>15</v>
      </c>
      <c r="B102" s="13" t="s">
        <v>124</v>
      </c>
      <c r="C102" s="13" t="s">
        <v>16</v>
      </c>
      <c r="D102" s="12" t="s">
        <v>125</v>
      </c>
      <c r="E102" s="12" t="s">
        <v>13</v>
      </c>
      <c r="F102" s="27">
        <v>64</v>
      </c>
    </row>
    <row r="103" spans="1:9" ht="20.399999999999999" outlineLevel="4" x14ac:dyDescent="0.25">
      <c r="A103" s="14" t="s">
        <v>126</v>
      </c>
      <c r="B103" s="15" t="s">
        <v>127</v>
      </c>
      <c r="C103" s="15"/>
      <c r="D103" s="16"/>
      <c r="E103" s="16"/>
      <c r="F103" s="28">
        <f>F104+F105</f>
        <v>1736</v>
      </c>
    </row>
    <row r="104" spans="1:9" ht="61.2" outlineLevel="7" x14ac:dyDescent="0.25">
      <c r="A104" s="12" t="s">
        <v>26</v>
      </c>
      <c r="B104" s="13" t="s">
        <v>127</v>
      </c>
      <c r="C104" s="13" t="s">
        <v>27</v>
      </c>
      <c r="D104" s="12" t="s">
        <v>125</v>
      </c>
      <c r="E104" s="12" t="s">
        <v>13</v>
      </c>
      <c r="F104" s="27">
        <v>1641</v>
      </c>
    </row>
    <row r="105" spans="1:9" ht="30.6" outlineLevel="7" x14ac:dyDescent="0.25">
      <c r="A105" s="12" t="s">
        <v>11</v>
      </c>
      <c r="B105" s="13" t="s">
        <v>127</v>
      </c>
      <c r="C105" s="13" t="s">
        <v>12</v>
      </c>
      <c r="D105" s="12" t="s">
        <v>125</v>
      </c>
      <c r="E105" s="12" t="s">
        <v>13</v>
      </c>
      <c r="F105" s="27">
        <v>95</v>
      </c>
    </row>
    <row r="106" spans="1:9" ht="91.8" outlineLevel="4" x14ac:dyDescent="0.25">
      <c r="A106" s="17" t="s">
        <v>128</v>
      </c>
      <c r="B106" s="15" t="s">
        <v>129</v>
      </c>
      <c r="C106" s="15"/>
      <c r="D106" s="16"/>
      <c r="E106" s="16"/>
      <c r="F106" s="28">
        <f>F107</f>
        <v>2129.4</v>
      </c>
    </row>
    <row r="107" spans="1:9" ht="61.2" outlineLevel="7" x14ac:dyDescent="0.25">
      <c r="A107" s="12" t="s">
        <v>26</v>
      </c>
      <c r="B107" s="13" t="s">
        <v>129</v>
      </c>
      <c r="C107" s="13" t="s">
        <v>27</v>
      </c>
      <c r="D107" s="12" t="s">
        <v>125</v>
      </c>
      <c r="E107" s="12" t="s">
        <v>13</v>
      </c>
      <c r="F107" s="27">
        <v>2129.4</v>
      </c>
      <c r="I107" s="9">
        <f>F100+F101+F102+F104+F105+F107+F109+F111</f>
        <v>15000</v>
      </c>
    </row>
    <row r="108" spans="1:9" ht="91.8" outlineLevel="4" x14ac:dyDescent="0.25">
      <c r="A108" s="17" t="s">
        <v>130</v>
      </c>
      <c r="B108" s="15" t="s">
        <v>131</v>
      </c>
      <c r="C108" s="15"/>
      <c r="D108" s="16"/>
      <c r="E108" s="16"/>
      <c r="F108" s="28">
        <f>F109</f>
        <v>4258</v>
      </c>
    </row>
    <row r="109" spans="1:9" ht="61.2" outlineLevel="7" x14ac:dyDescent="0.25">
      <c r="A109" s="12" t="s">
        <v>26</v>
      </c>
      <c r="B109" s="13" t="s">
        <v>131</v>
      </c>
      <c r="C109" s="13" t="s">
        <v>27</v>
      </c>
      <c r="D109" s="12" t="s">
        <v>125</v>
      </c>
      <c r="E109" s="12" t="s">
        <v>13</v>
      </c>
      <c r="F109" s="27">
        <v>4258</v>
      </c>
      <c r="I109" s="33">
        <f>F109+F107+F104+F100</f>
        <v>11300</v>
      </c>
    </row>
    <row r="110" spans="1:9" ht="51" outlineLevel="4" x14ac:dyDescent="0.25">
      <c r="A110" s="14" t="s">
        <v>132</v>
      </c>
      <c r="B110" s="15" t="s">
        <v>133</v>
      </c>
      <c r="C110" s="15"/>
      <c r="D110" s="16"/>
      <c r="E110" s="16"/>
      <c r="F110" s="28">
        <f>F111</f>
        <v>106</v>
      </c>
    </row>
    <row r="111" spans="1:9" ht="30.6" outlineLevel="7" x14ac:dyDescent="0.25">
      <c r="A111" s="12" t="s">
        <v>11</v>
      </c>
      <c r="B111" s="13" t="s">
        <v>133</v>
      </c>
      <c r="C111" s="13" t="s">
        <v>12</v>
      </c>
      <c r="D111" s="12" t="s">
        <v>125</v>
      </c>
      <c r="E111" s="12" t="s">
        <v>13</v>
      </c>
      <c r="F111" s="27">
        <v>106</v>
      </c>
    </row>
    <row r="112" spans="1:9" ht="30.6" outlineLevel="3" x14ac:dyDescent="0.25">
      <c r="A112" s="14" t="s">
        <v>134</v>
      </c>
      <c r="B112" s="15" t="s">
        <v>135</v>
      </c>
      <c r="C112" s="15"/>
      <c r="D112" s="16"/>
      <c r="E112" s="16"/>
      <c r="F112" s="28">
        <f>F113+F116</f>
        <v>517</v>
      </c>
    </row>
    <row r="113" spans="1:11" ht="30.6" outlineLevel="4" x14ac:dyDescent="0.25">
      <c r="A113" s="14" t="s">
        <v>136</v>
      </c>
      <c r="B113" s="15" t="s">
        <v>137</v>
      </c>
      <c r="C113" s="15"/>
      <c r="D113" s="16"/>
      <c r="E113" s="16"/>
      <c r="F113" s="28">
        <f>F115</f>
        <v>197</v>
      </c>
    </row>
    <row r="114" spans="1:11" ht="30.6" outlineLevel="4" x14ac:dyDescent="0.25">
      <c r="A114" s="18" t="s">
        <v>11</v>
      </c>
      <c r="B114" s="20" t="s">
        <v>133</v>
      </c>
      <c r="C114" s="20" t="s">
        <v>12</v>
      </c>
      <c r="D114" s="21" t="s">
        <v>68</v>
      </c>
      <c r="E114" s="21" t="s">
        <v>56</v>
      </c>
      <c r="F114" s="29">
        <v>600</v>
      </c>
      <c r="I114" s="33">
        <f>F114+F115</f>
        <v>797</v>
      </c>
    </row>
    <row r="115" spans="1:11" ht="30.6" outlineLevel="7" x14ac:dyDescent="0.25">
      <c r="A115" s="12" t="s">
        <v>11</v>
      </c>
      <c r="B115" s="13" t="s">
        <v>137</v>
      </c>
      <c r="C115" s="13" t="s">
        <v>12</v>
      </c>
      <c r="D115" s="32" t="s">
        <v>68</v>
      </c>
      <c r="E115" s="32" t="s">
        <v>56</v>
      </c>
      <c r="F115" s="27">
        <v>197</v>
      </c>
    </row>
    <row r="116" spans="1:11" ht="40.799999999999997" outlineLevel="4" x14ac:dyDescent="0.25">
      <c r="A116" s="14" t="s">
        <v>138</v>
      </c>
      <c r="B116" s="15" t="s">
        <v>139</v>
      </c>
      <c r="C116" s="15"/>
      <c r="D116" s="16"/>
      <c r="E116" s="16"/>
      <c r="F116" s="28">
        <f>F117+F118</f>
        <v>320</v>
      </c>
    </row>
    <row r="117" spans="1:11" ht="61.2" outlineLevel="4" x14ac:dyDescent="0.25">
      <c r="A117" s="18" t="s">
        <v>26</v>
      </c>
      <c r="B117" s="19"/>
      <c r="C117" s="20" t="s">
        <v>12</v>
      </c>
      <c r="D117" s="21" t="s">
        <v>140</v>
      </c>
      <c r="E117" s="21" t="s">
        <v>46</v>
      </c>
      <c r="F117" s="29">
        <v>20</v>
      </c>
    </row>
    <row r="118" spans="1:11" ht="61.2" outlineLevel="7" x14ac:dyDescent="0.25">
      <c r="A118" s="12" t="s">
        <v>26</v>
      </c>
      <c r="B118" s="13" t="s">
        <v>139</v>
      </c>
      <c r="C118" s="13" t="s">
        <v>27</v>
      </c>
      <c r="D118" s="12" t="s">
        <v>140</v>
      </c>
      <c r="E118" s="12" t="s">
        <v>140</v>
      </c>
      <c r="F118" s="27">
        <v>300</v>
      </c>
    </row>
    <row r="119" spans="1:11" ht="40.799999999999997" outlineLevel="3" x14ac:dyDescent="0.25">
      <c r="A119" s="14" t="s">
        <v>141</v>
      </c>
      <c r="B119" s="15" t="s">
        <v>142</v>
      </c>
      <c r="C119" s="15"/>
      <c r="D119" s="16"/>
      <c r="E119" s="16"/>
      <c r="F119" s="28">
        <f>F120+F122+F124+F126</f>
        <v>2961.7000000000003</v>
      </c>
      <c r="J119" s="10"/>
    </row>
    <row r="120" spans="1:11" ht="30.6" outlineLevel="4" x14ac:dyDescent="0.25">
      <c r="A120" s="14" t="s">
        <v>143</v>
      </c>
      <c r="B120" s="15" t="s">
        <v>144</v>
      </c>
      <c r="C120" s="15"/>
      <c r="D120" s="16"/>
      <c r="E120" s="16"/>
      <c r="F120" s="28">
        <f>F121</f>
        <v>589.70000000000005</v>
      </c>
      <c r="J120" s="10"/>
    </row>
    <row r="121" spans="1:11" ht="30.6" outlineLevel="7" x14ac:dyDescent="0.25">
      <c r="A121" s="12" t="s">
        <v>11</v>
      </c>
      <c r="B121" s="13" t="s">
        <v>144</v>
      </c>
      <c r="C121" s="13" t="s">
        <v>12</v>
      </c>
      <c r="D121" s="12" t="s">
        <v>14</v>
      </c>
      <c r="E121" s="12" t="s">
        <v>145</v>
      </c>
      <c r="F121" s="27">
        <v>589.70000000000005</v>
      </c>
      <c r="J121" s="10"/>
    </row>
    <row r="122" spans="1:11" ht="20.399999999999999" outlineLevel="4" x14ac:dyDescent="0.25">
      <c r="A122" s="14" t="s">
        <v>146</v>
      </c>
      <c r="B122" s="15" t="s">
        <v>147</v>
      </c>
      <c r="C122" s="15"/>
      <c r="D122" s="16"/>
      <c r="E122" s="16"/>
      <c r="F122" s="28">
        <f>F123</f>
        <v>400</v>
      </c>
      <c r="J122" s="10"/>
    </row>
    <row r="123" spans="1:11" ht="30.6" outlineLevel="7" x14ac:dyDescent="0.25">
      <c r="A123" s="12" t="s">
        <v>11</v>
      </c>
      <c r="B123" s="13" t="s">
        <v>147</v>
      </c>
      <c r="C123" s="13" t="s">
        <v>12</v>
      </c>
      <c r="D123" s="12" t="s">
        <v>14</v>
      </c>
      <c r="E123" s="12" t="s">
        <v>145</v>
      </c>
      <c r="F123" s="27">
        <v>400</v>
      </c>
      <c r="I123" s="9">
        <f>F121+F123+F125+F127+F139+F142</f>
        <v>6100.0000000000009</v>
      </c>
      <c r="J123" s="10"/>
    </row>
    <row r="124" spans="1:11" ht="91.8" outlineLevel="4" x14ac:dyDescent="0.25">
      <c r="A124" s="17" t="s">
        <v>148</v>
      </c>
      <c r="B124" s="15" t="s">
        <v>149</v>
      </c>
      <c r="C124" s="15"/>
      <c r="D124" s="16"/>
      <c r="E124" s="16"/>
      <c r="F124" s="28">
        <f>F125</f>
        <v>1155.4000000000001</v>
      </c>
      <c r="J124" s="10"/>
    </row>
    <row r="125" spans="1:11" ht="30.6" outlineLevel="7" x14ac:dyDescent="0.25">
      <c r="A125" s="12" t="s">
        <v>11</v>
      </c>
      <c r="B125" s="13" t="s">
        <v>149</v>
      </c>
      <c r="C125" s="13" t="s">
        <v>12</v>
      </c>
      <c r="D125" s="12" t="s">
        <v>14</v>
      </c>
      <c r="E125" s="12" t="s">
        <v>145</v>
      </c>
      <c r="F125" s="27">
        <v>1155.4000000000001</v>
      </c>
      <c r="J125" s="10"/>
    </row>
    <row r="126" spans="1:11" ht="91.8" outlineLevel="4" x14ac:dyDescent="0.25">
      <c r="A126" s="17" t="s">
        <v>150</v>
      </c>
      <c r="B126" s="15" t="s">
        <v>151</v>
      </c>
      <c r="C126" s="15"/>
      <c r="D126" s="16"/>
      <c r="E126" s="16"/>
      <c r="F126" s="28">
        <f>F127</f>
        <v>816.6</v>
      </c>
      <c r="J126" s="10"/>
      <c r="K126" s="10"/>
    </row>
    <row r="127" spans="1:11" ht="30.6" outlineLevel="7" x14ac:dyDescent="0.25">
      <c r="A127" s="12" t="s">
        <v>11</v>
      </c>
      <c r="B127" s="13" t="s">
        <v>151</v>
      </c>
      <c r="C127" s="13" t="s">
        <v>12</v>
      </c>
      <c r="D127" s="12" t="s">
        <v>14</v>
      </c>
      <c r="E127" s="12" t="s">
        <v>145</v>
      </c>
      <c r="F127" s="27">
        <v>816.6</v>
      </c>
      <c r="J127" s="10"/>
      <c r="K127" s="10"/>
    </row>
    <row r="128" spans="1:11" ht="30.6" outlineLevel="3" x14ac:dyDescent="0.25">
      <c r="A128" s="14" t="s">
        <v>152</v>
      </c>
      <c r="B128" s="15" t="s">
        <v>153</v>
      </c>
      <c r="C128" s="15"/>
      <c r="D128" s="16"/>
      <c r="E128" s="16"/>
      <c r="F128" s="28">
        <f>F129</f>
        <v>0</v>
      </c>
      <c r="J128" s="10"/>
      <c r="K128" s="10"/>
    </row>
    <row r="129" spans="1:11" ht="20.399999999999999" outlineLevel="4" x14ac:dyDescent="0.25">
      <c r="A129" s="14" t="s">
        <v>154</v>
      </c>
      <c r="B129" s="15" t="s">
        <v>155</v>
      </c>
      <c r="C129" s="15"/>
      <c r="D129" s="16"/>
      <c r="E129" s="16"/>
      <c r="F129" s="28">
        <f>F130</f>
        <v>0</v>
      </c>
      <c r="J129" s="10"/>
      <c r="K129" s="10"/>
    </row>
    <row r="130" spans="1:11" ht="30.6" outlineLevel="7" x14ac:dyDescent="0.25">
      <c r="A130" s="12" t="s">
        <v>11</v>
      </c>
      <c r="B130" s="13" t="s">
        <v>155</v>
      </c>
      <c r="C130" s="13" t="s">
        <v>12</v>
      </c>
      <c r="D130" s="12" t="s">
        <v>49</v>
      </c>
      <c r="E130" s="12" t="s">
        <v>46</v>
      </c>
      <c r="F130" s="27"/>
      <c r="J130" s="10"/>
      <c r="K130" s="10"/>
    </row>
    <row r="131" spans="1:11" ht="20.399999999999999" outlineLevel="4" x14ac:dyDescent="0.25">
      <c r="A131" s="14" t="s">
        <v>156</v>
      </c>
      <c r="B131" s="15" t="s">
        <v>157</v>
      </c>
      <c r="C131" s="15"/>
      <c r="D131" s="16"/>
      <c r="E131" s="16"/>
      <c r="F131" s="28">
        <f>F132</f>
        <v>0</v>
      </c>
      <c r="J131" s="10"/>
      <c r="K131" s="10"/>
    </row>
    <row r="132" spans="1:11" ht="30.6" outlineLevel="7" x14ac:dyDescent="0.25">
      <c r="A132" s="12" t="s">
        <v>11</v>
      </c>
      <c r="B132" s="13" t="s">
        <v>157</v>
      </c>
      <c r="C132" s="13" t="s">
        <v>12</v>
      </c>
      <c r="D132" s="12" t="s">
        <v>49</v>
      </c>
      <c r="E132" s="12" t="s">
        <v>46</v>
      </c>
      <c r="F132" s="27">
        <v>0</v>
      </c>
      <c r="J132" s="10"/>
      <c r="K132" s="10"/>
    </row>
    <row r="133" spans="1:11" ht="30.6" outlineLevel="3" x14ac:dyDescent="0.25">
      <c r="A133" s="14" t="s">
        <v>158</v>
      </c>
      <c r="B133" s="15" t="s">
        <v>159</v>
      </c>
      <c r="C133" s="15"/>
      <c r="D133" s="16"/>
      <c r="E133" s="16"/>
      <c r="F133" s="28">
        <f>F134</f>
        <v>250</v>
      </c>
      <c r="J133" s="10"/>
      <c r="K133" s="10"/>
    </row>
    <row r="134" spans="1:11" ht="20.399999999999999" outlineLevel="4" x14ac:dyDescent="0.25">
      <c r="A134" s="14" t="s">
        <v>160</v>
      </c>
      <c r="B134" s="15" t="s">
        <v>161</v>
      </c>
      <c r="C134" s="15"/>
      <c r="D134" s="16"/>
      <c r="E134" s="16"/>
      <c r="F134" s="28">
        <f>F135</f>
        <v>250</v>
      </c>
      <c r="J134" s="10"/>
      <c r="K134" s="10"/>
    </row>
    <row r="135" spans="1:11" ht="30.6" outlineLevel="7" x14ac:dyDescent="0.25">
      <c r="A135" s="12" t="s">
        <v>11</v>
      </c>
      <c r="B135" s="13" t="s">
        <v>161</v>
      </c>
      <c r="C135" s="13" t="s">
        <v>12</v>
      </c>
      <c r="D135" s="12" t="s">
        <v>35</v>
      </c>
      <c r="E135" s="12" t="s">
        <v>162</v>
      </c>
      <c r="F135" s="27">
        <v>250</v>
      </c>
      <c r="I135" s="33">
        <f>F135</f>
        <v>250</v>
      </c>
      <c r="J135" s="10"/>
      <c r="K135" s="10"/>
    </row>
    <row r="136" spans="1:11" ht="20.399999999999999" outlineLevel="2" x14ac:dyDescent="0.25">
      <c r="A136" s="14" t="s">
        <v>163</v>
      </c>
      <c r="B136" s="15" t="s">
        <v>164</v>
      </c>
      <c r="C136" s="15"/>
      <c r="D136" s="16"/>
      <c r="E136" s="16"/>
      <c r="F136" s="28">
        <f>F137+F140+F143+F146</f>
        <v>3145.1000000000004</v>
      </c>
      <c r="J136" s="10"/>
      <c r="K136" s="10"/>
    </row>
    <row r="137" spans="1:11" ht="30.6" outlineLevel="3" x14ac:dyDescent="0.25">
      <c r="A137" s="14" t="s">
        <v>165</v>
      </c>
      <c r="B137" s="15" t="s">
        <v>166</v>
      </c>
      <c r="C137" s="15"/>
      <c r="D137" s="16"/>
      <c r="E137" s="16"/>
      <c r="F137" s="28">
        <f>F138</f>
        <v>2128</v>
      </c>
      <c r="J137" s="10"/>
      <c r="K137" s="10"/>
    </row>
    <row r="138" spans="1:11" ht="51" outlineLevel="4" x14ac:dyDescent="0.25">
      <c r="A138" s="14" t="s">
        <v>167</v>
      </c>
      <c r="B138" s="15" t="s">
        <v>168</v>
      </c>
      <c r="C138" s="15"/>
      <c r="D138" s="16"/>
      <c r="E138" s="16"/>
      <c r="F138" s="28">
        <f>F139</f>
        <v>2128</v>
      </c>
      <c r="J138" s="10"/>
      <c r="K138" s="10"/>
    </row>
    <row r="139" spans="1:11" ht="30.6" outlineLevel="7" x14ac:dyDescent="0.25">
      <c r="A139" s="12" t="s">
        <v>11</v>
      </c>
      <c r="B139" s="13" t="s">
        <v>168</v>
      </c>
      <c r="C139" s="13" t="s">
        <v>12</v>
      </c>
      <c r="D139" s="12" t="s">
        <v>14</v>
      </c>
      <c r="E139" s="12" t="s">
        <v>145</v>
      </c>
      <c r="F139" s="27">
        <v>2128</v>
      </c>
      <c r="J139" s="10"/>
      <c r="K139" s="10"/>
    </row>
    <row r="140" spans="1:11" ht="30.6" outlineLevel="3" x14ac:dyDescent="0.25">
      <c r="A140" s="14" t="s">
        <v>165</v>
      </c>
      <c r="B140" s="15" t="s">
        <v>166</v>
      </c>
      <c r="C140" s="15"/>
      <c r="D140" s="16"/>
      <c r="E140" s="16"/>
      <c r="F140" s="28">
        <v>1010.3</v>
      </c>
      <c r="J140" s="10"/>
      <c r="K140" s="10"/>
    </row>
    <row r="141" spans="1:11" ht="40.799999999999997" outlineLevel="4" x14ac:dyDescent="0.25">
      <c r="A141" s="14" t="s">
        <v>183</v>
      </c>
      <c r="B141" s="15" t="s">
        <v>184</v>
      </c>
      <c r="C141" s="15"/>
      <c r="D141" s="16"/>
      <c r="E141" s="16"/>
      <c r="F141" s="28">
        <v>1010.3</v>
      </c>
      <c r="J141" s="10"/>
      <c r="K141" s="10"/>
    </row>
    <row r="142" spans="1:11" ht="30.6" outlineLevel="7" x14ac:dyDescent="0.25">
      <c r="A142" s="12" t="s">
        <v>92</v>
      </c>
      <c r="B142" s="13" t="s">
        <v>184</v>
      </c>
      <c r="C142" s="13" t="s">
        <v>93</v>
      </c>
      <c r="D142" s="12" t="s">
        <v>14</v>
      </c>
      <c r="E142" s="12" t="s">
        <v>145</v>
      </c>
      <c r="F142" s="27">
        <v>1010.3</v>
      </c>
      <c r="J142" s="10"/>
      <c r="K142" s="10"/>
    </row>
    <row r="143" spans="1:11" ht="40.799999999999997" outlineLevel="3" x14ac:dyDescent="0.25">
      <c r="A143" s="14" t="s">
        <v>169</v>
      </c>
      <c r="B143" s="15" t="s">
        <v>170</v>
      </c>
      <c r="C143" s="15"/>
      <c r="D143" s="16"/>
      <c r="E143" s="16"/>
      <c r="F143" s="28">
        <f>F144</f>
        <v>0</v>
      </c>
      <c r="J143" s="10"/>
      <c r="K143" s="10"/>
    </row>
    <row r="144" spans="1:11" ht="40.799999999999997" outlineLevel="4" x14ac:dyDescent="0.25">
      <c r="A144" s="14" t="s">
        <v>169</v>
      </c>
      <c r="B144" s="15" t="s">
        <v>171</v>
      </c>
      <c r="C144" s="15"/>
      <c r="D144" s="16"/>
      <c r="E144" s="16"/>
      <c r="F144" s="28">
        <f>F145</f>
        <v>0</v>
      </c>
      <c r="J144" s="10"/>
      <c r="K144" s="10"/>
    </row>
    <row r="145" spans="1:11" ht="30.6" outlineLevel="7" x14ac:dyDescent="0.25">
      <c r="A145" s="12" t="s">
        <v>11</v>
      </c>
      <c r="B145" s="13" t="s">
        <v>171</v>
      </c>
      <c r="C145" s="13" t="s">
        <v>12</v>
      </c>
      <c r="D145" s="12" t="s">
        <v>125</v>
      </c>
      <c r="E145" s="12" t="s">
        <v>13</v>
      </c>
      <c r="F145" s="27"/>
      <c r="J145" s="10"/>
      <c r="K145" s="10"/>
    </row>
    <row r="146" spans="1:11" ht="40.799999999999997" outlineLevel="3" x14ac:dyDescent="0.25">
      <c r="A146" s="14" t="s">
        <v>172</v>
      </c>
      <c r="B146" s="15" t="s">
        <v>173</v>
      </c>
      <c r="C146" s="15"/>
      <c r="D146" s="16"/>
      <c r="E146" s="16"/>
      <c r="F146" s="28">
        <f>F147</f>
        <v>6.8</v>
      </c>
      <c r="J146" s="10"/>
      <c r="K146" s="10"/>
    </row>
    <row r="147" spans="1:11" ht="40.799999999999997" outlineLevel="4" x14ac:dyDescent="0.25">
      <c r="A147" s="14" t="s">
        <v>174</v>
      </c>
      <c r="B147" s="15" t="s">
        <v>175</v>
      </c>
      <c r="C147" s="15"/>
      <c r="D147" s="16"/>
      <c r="E147" s="16"/>
      <c r="F147" s="28">
        <f>F148</f>
        <v>6.8</v>
      </c>
      <c r="J147" s="10"/>
      <c r="K147" s="10"/>
    </row>
    <row r="148" spans="1:11" ht="30.6" outlineLevel="7" x14ac:dyDescent="0.25">
      <c r="A148" s="12" t="s">
        <v>11</v>
      </c>
      <c r="B148" s="13" t="s">
        <v>175</v>
      </c>
      <c r="C148" s="13" t="s">
        <v>12</v>
      </c>
      <c r="D148" s="12" t="s">
        <v>46</v>
      </c>
      <c r="E148" s="12" t="s">
        <v>35</v>
      </c>
      <c r="F148" s="27">
        <v>6.8</v>
      </c>
      <c r="J148" s="10"/>
      <c r="K148" s="10"/>
    </row>
    <row r="149" spans="1:11" ht="13.2" x14ac:dyDescent="0.25">
      <c r="A149" s="22" t="s">
        <v>176</v>
      </c>
      <c r="B149" s="23"/>
      <c r="C149" s="23"/>
      <c r="D149" s="24"/>
      <c r="E149" s="24"/>
      <c r="F149" s="30">
        <f>F61+F5</f>
        <v>56389.9</v>
      </c>
      <c r="J149" s="10"/>
      <c r="K149" s="10"/>
    </row>
    <row r="152" spans="1:11" ht="12.75" customHeight="1" x14ac:dyDescent="0.25">
      <c r="F152" s="9"/>
    </row>
  </sheetData>
  <autoFilter ref="A4:F149"/>
  <mergeCells count="2">
    <mergeCell ref="A2:G2"/>
    <mergeCell ref="E1:G1"/>
  </mergeCells>
  <pageMargins left="0.74803149606299213" right="0.74803149606299213" top="0.98425196850393704" bottom="0.98425196850393704" header="0.51181102362204722" footer="0.51181102362204722"/>
  <pageSetup paperSize="9" scale="6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Ольга Станиславовна Леонченкова</cp:lastModifiedBy>
  <cp:lastPrinted>2022-11-23T06:36:33Z</cp:lastPrinted>
  <dcterms:created xsi:type="dcterms:W3CDTF">2022-06-29T07:24:25Z</dcterms:created>
  <dcterms:modified xsi:type="dcterms:W3CDTF">2022-12-07T08:23:37Z</dcterms:modified>
</cp:coreProperties>
</file>